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1\проєкти\"/>
    </mc:Choice>
  </mc:AlternateContent>
  <xr:revisionPtr revIDLastSave="0" documentId="8_{55322844-C5FE-4950-80D4-C7372A9C4F01}" xr6:coauthVersionLast="47" xr6:coauthVersionMax="47" xr10:uidLastSave="{00000000-0000-0000-0000-000000000000}"/>
  <bookViews>
    <workbookView xWindow="-120" yWindow="-120" windowWidth="29040" windowHeight="15720" xr2:uid="{F6D860A2-B423-4C03-BCB0-309CC8238699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2" l="1"/>
  <c r="E19" i="12"/>
  <c r="D38" i="12"/>
  <c r="F27" i="12"/>
  <c r="F24" i="12" s="1"/>
  <c r="F23" i="12" s="1"/>
  <c r="F29" i="12" s="1"/>
  <c r="E27" i="12"/>
  <c r="D27" i="12"/>
  <c r="E44" i="12" s="1"/>
  <c r="F20" i="12"/>
  <c r="E20" i="12"/>
  <c r="D20" i="12"/>
  <c r="C20" i="12"/>
  <c r="F17" i="12"/>
  <c r="F12" i="12" s="1"/>
  <c r="F21" i="12" s="1"/>
  <c r="D39" i="12"/>
  <c r="D42" i="12"/>
  <c r="J2" i="12"/>
  <c r="M2" i="12"/>
  <c r="P2" i="12" s="1"/>
  <c r="P8" i="12" s="1"/>
  <c r="O2" i="12"/>
  <c r="O8" i="12" s="1"/>
  <c r="O28" i="12" s="1"/>
  <c r="M3" i="12"/>
  <c r="P3" i="12" s="1"/>
  <c r="O3" i="12"/>
  <c r="M4" i="12"/>
  <c r="P4" i="12" s="1"/>
  <c r="O4" i="12"/>
  <c r="M5" i="12"/>
  <c r="P5" i="12" s="1"/>
  <c r="O5" i="12"/>
  <c r="M6" i="12"/>
  <c r="P6" i="12"/>
  <c r="O6" i="12"/>
  <c r="M7" i="12"/>
  <c r="P7" i="12" s="1"/>
  <c r="O7" i="12"/>
  <c r="K8" i="12"/>
  <c r="K28" i="12" s="1"/>
  <c r="L8" i="12"/>
  <c r="N8" i="12"/>
  <c r="M10" i="12"/>
  <c r="P10" i="12"/>
  <c r="O10" i="12"/>
  <c r="O27" i="12" s="1"/>
  <c r="M11" i="12"/>
  <c r="P11" i="12"/>
  <c r="M12" i="12"/>
  <c r="P12" i="12" s="1"/>
  <c r="O12" i="12"/>
  <c r="J13" i="12"/>
  <c r="M13" i="12"/>
  <c r="P13" i="12"/>
  <c r="O13" i="12"/>
  <c r="M14" i="12"/>
  <c r="P14" i="12"/>
  <c r="O14" i="12"/>
  <c r="C15" i="12"/>
  <c r="C16" i="12"/>
  <c r="E17" i="12"/>
  <c r="E12" i="12"/>
  <c r="E21" i="12"/>
  <c r="C18" i="12"/>
  <c r="C17" i="12" s="1"/>
  <c r="C12" i="12" s="1"/>
  <c r="C21" i="12" s="1"/>
  <c r="C19" i="12"/>
  <c r="M19" i="12"/>
  <c r="P19" i="12"/>
  <c r="O19" i="12"/>
  <c r="J20" i="12"/>
  <c r="M20" i="12" s="1"/>
  <c r="P20" i="12" s="1"/>
  <c r="L20" i="12"/>
  <c r="O20" i="12"/>
  <c r="D24" i="12"/>
  <c r="D23" i="12"/>
  <c r="D29" i="12"/>
  <c r="E24" i="12"/>
  <c r="E23" i="12" s="1"/>
  <c r="E29" i="12" s="1"/>
  <c r="C50" i="12" s="1"/>
  <c r="C25" i="12"/>
  <c r="C26" i="12"/>
  <c r="C24" i="12"/>
  <c r="C23" i="12"/>
  <c r="C29" i="12"/>
  <c r="M26" i="12"/>
  <c r="O26" i="12"/>
  <c r="C27" i="12"/>
  <c r="K27" i="12"/>
  <c r="L27" i="12"/>
  <c r="L28" i="12"/>
  <c r="N27" i="12"/>
  <c r="N28" i="12"/>
  <c r="I39" i="12"/>
  <c r="J39" i="12"/>
  <c r="E42" i="12"/>
  <c r="D45" i="12"/>
  <c r="D46" i="12"/>
  <c r="B47" i="12"/>
  <c r="D47" i="12" s="1"/>
  <c r="B50" i="12"/>
  <c r="C47" i="12"/>
  <c r="J8" i="12"/>
  <c r="D17" i="12"/>
  <c r="D12" i="12"/>
  <c r="D21" i="12"/>
  <c r="P27" i="12" l="1"/>
  <c r="P28" i="12" s="1"/>
  <c r="M27" i="12"/>
  <c r="D50" i="12"/>
  <c r="M8" i="12"/>
  <c r="M28" i="12" s="1"/>
  <c r="J27" i="12"/>
  <c r="J28" i="12" s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<sst xmlns="http://schemas.openxmlformats.org/spreadsheetml/2006/main" count="102" uniqueCount="94">
  <si>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</si>
  <si>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</si>
  <si>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</si>
  <si>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</si>
  <si>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</si>
  <si>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</si>
  <si>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</si>
  <si>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</si>
  <si>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</si>
  <si>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</si>
  <si>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</si>
  <si>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</si>
  <si>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</si>
  <si>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</si>
  <si>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</si>
  <si>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</si>
  <si>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</si>
  <si>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</si>
  <si>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</si>
  <si>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</si>
  <si>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</si>
  <si>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</si>
  <si>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</si>
  <si>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</si>
  <si>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</si>
  <si>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</si>
  <si>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</si>
  <si>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</si>
  <si>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</si>
  <si>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</si>
  <si>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</si>
  <si>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</si>
  <si>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</si>
  <si>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</si>
  <si>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</si>
  <si>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</si>
  <si>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</si>
  <si>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</si>
  <si>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</si>
  <si>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</si>
  <si>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</si>
  <si>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</si>
  <si>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</si>
  <si>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</si>
  <si>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</si>
  <si>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</si>
  <si>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</si>
  <si>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</si>
  <si>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</si>
  <si>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</si>
  <si>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</si>
  <si>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</si>
  <si>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</si>
  <si>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</si>
  <si>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</si>
  <si>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</si>
  <si>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</si>
  <si>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</si>
  <si>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</si>
  <si>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</si>
  <si>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</si>
  <si>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</si>
  <si>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</si>
  <si>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</si>
  <si>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</si>
  <si>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</si>
  <si>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</si>
  <si>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</si>
  <si>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</si>
  <si>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</si>
  <si>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</si>
  <si>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</si>
  <si>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</si>
  <si>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</si>
  <si>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</si>
  <si>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</si>
  <si>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</si>
  <si>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</si>
  <si>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</si>
  <si>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</si>
  <si>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</si>
  <si>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</si>
  <si>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</si>
  <si>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</si>
  <si>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</si>
  <si>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</si>
  <si>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</si>
  <si>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</si>
  <si>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</si>
  <si>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</si>
  <si>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14.07.2026  №    -61/2026 «Про внесення змін до бюджету Славутської міської територіальної громади на 2026 рік»</t>
    </r>
  </si>
  <si>
    <t>Світлана  ФЕДОРЧУК</t>
  </si>
  <si>
    <t>передано 61 сесією</t>
  </si>
  <si>
    <t>Секретар Славутської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</si>
</sst>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8" fillId="0" borderId="5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 xr:uid="{652941E2-FB49-4B7D-9417-129991EF13B2}"/>
    <cellStyle name="20% - Акцент2" xfId="2" xr:uid="{6B5D28EB-0910-4307-AEF7-76EA8DD159D4}"/>
    <cellStyle name="20% - Акцент3" xfId="3" xr:uid="{584A6AF5-D9F9-4313-BC29-25A2B90C801A}"/>
    <cellStyle name="20% - Акцент4" xfId="4" xr:uid="{298EE23C-67AB-4587-99E2-FFC751C19A05}"/>
    <cellStyle name="20% - Акцент5" xfId="5" xr:uid="{846F7377-B562-4CBB-93A0-22AF5FCE3770}"/>
    <cellStyle name="20% - Акцент6" xfId="6" xr:uid="{623993D0-A66F-465A-A3CE-86104CBAD055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649FDF19-C930-4D86-A5EC-7BDDD0312FA4}"/>
    <cellStyle name="40% - Акцент2" xfId="8" xr:uid="{0A25FCFB-750E-433D-ACC8-D9EA3C693D55}"/>
    <cellStyle name="40% - Акцент3" xfId="9" xr:uid="{AF6E27E4-CC88-4123-837A-3DFDE07B628D}"/>
    <cellStyle name="40% - Акцент4" xfId="10" xr:uid="{75A569DD-227D-4401-AE9B-F5512BC93660}"/>
    <cellStyle name="40% - Акцент5" xfId="11" xr:uid="{10C341AB-DF53-4F42-8838-80AABD4FF80B}"/>
    <cellStyle name="40% - Акцент6" xfId="12" xr:uid="{0EAE5BC0-9B7B-4957-96F8-CC808AD612C3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B12E5DDA-211B-4E0E-ABEF-76A220C67445}"/>
    <cellStyle name="60% - Акцент2" xfId="14" xr:uid="{4DE3F48A-CF46-4229-B577-6BE4427A5E84}"/>
    <cellStyle name="60% - Акцент3" xfId="15" xr:uid="{F293757B-920B-4221-A6D6-7AC3B0F37FD4}"/>
    <cellStyle name="60% - Акцент4" xfId="16" xr:uid="{993B29BC-9C45-40C1-96AB-EBED8C637C83}"/>
    <cellStyle name="60% - Акцент5" xfId="17" xr:uid="{3B074F75-27C4-4D3D-B85C-FD310DC11DDE}"/>
    <cellStyle name="60% - Акцент6" xfId="18" xr:uid="{8F9B0C35-0879-4C44-8670-14131228E2E4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50BFBAC3-CDB7-4CCC-A5B8-F4A49506736C}"/>
    <cellStyle name="Акцент1" xfId="20" xr:uid="{A92DD586-17FF-4345-8347-7B600369FA23}"/>
    <cellStyle name="Акцент2" xfId="21" xr:uid="{38C76E6F-CC1F-4DAA-A97E-A17FF6E05B30}"/>
    <cellStyle name="Акцент3" xfId="22" xr:uid="{A9375114-19AA-4228-97CB-7122501FA066}"/>
    <cellStyle name="Акцент4" xfId="23" xr:uid="{2E0F60D2-B92F-4BAF-AF61-B8F7F793A0E9}"/>
    <cellStyle name="Акцент5" xfId="24" xr:uid="{6D85D575-71C3-40D8-AF19-A29E30BADB4E}"/>
    <cellStyle name="Акцент6" xfId="25" xr:uid="{8E1732E2-91E8-404C-8FE2-DF4699B7AA01}"/>
    <cellStyle name="Вывод" xfId="26" xr:uid="{4725B2D6-2A82-4F7E-BF02-862EA80C4827}"/>
    <cellStyle name="Вычисление" xfId="27" xr:uid="{21809992-17B4-4598-80AE-6923540A4CCE}"/>
    <cellStyle name="Гарний" xfId="55" builtinId="26" hidden="1"/>
    <cellStyle name="Звичайний" xfId="0" builtinId="0"/>
    <cellStyle name="Звичайний 10" xfId="28" xr:uid="{8FC6527C-EA65-4C9B-9CEE-E9ED25740B9D}"/>
    <cellStyle name="Звичайний 11" xfId="29" xr:uid="{CC496834-278F-478C-B0E0-4C494EC0D0AD}"/>
    <cellStyle name="Звичайний 12" xfId="30" xr:uid="{5A616FD0-B054-461B-AD18-3D145B9D6368}"/>
    <cellStyle name="Звичайний 13" xfId="31" xr:uid="{6B8694BD-CAE9-44EE-8A82-A81F0817C7E8}"/>
    <cellStyle name="Звичайний 14" xfId="32" xr:uid="{E2B58B90-044D-4300-8F3A-1F5448D9A6EE}"/>
    <cellStyle name="Звичайний 15" xfId="33" xr:uid="{FB7768C9-3FB4-4C2B-A37C-2C2F609B153C}"/>
    <cellStyle name="Звичайний 16" xfId="34" xr:uid="{F57EB26D-640A-4A7E-A38A-40049E27B051}"/>
    <cellStyle name="Звичайний 17" xfId="35" xr:uid="{2B5C9AE2-B24C-425B-9177-D2667B6C3AAF}"/>
    <cellStyle name="Звичайний 18" xfId="36" xr:uid="{1F6C4AE4-2603-4CF1-B35F-4400B9D8B736}"/>
    <cellStyle name="Звичайний 19" xfId="37" xr:uid="{82AB79EA-C070-47C4-99EB-69FB12E36012}"/>
    <cellStyle name="Звичайний 2" xfId="38" xr:uid="{07808767-2719-429F-B98E-13933619A88B}"/>
    <cellStyle name="Звичайний 20" xfId="39" xr:uid="{680E7403-5404-4D5A-8DCE-4441439FBCF9}"/>
    <cellStyle name="Звичайний 3" xfId="40" xr:uid="{73AB3242-24BC-433B-AD82-394564A5247F}"/>
    <cellStyle name="Звичайний 4" xfId="41" xr:uid="{2057736A-AF18-46E2-AAF4-5D2AF55FAB07}"/>
    <cellStyle name="Звичайний 5" xfId="42" xr:uid="{D07C9EE9-ACF7-40EB-A3AA-AD201B7E7CA4}"/>
    <cellStyle name="Звичайний 6" xfId="43" xr:uid="{43F9AC96-88F2-47E0-A8BF-03F7CA623533}"/>
    <cellStyle name="Звичайний 7" xfId="44" xr:uid="{876A2F86-6CCA-486F-8BA6-DE8020884919}"/>
    <cellStyle name="Звичайний 8" xfId="45" xr:uid="{E2222A5C-46E4-404F-A6A1-77FBA97CABB4}"/>
    <cellStyle name="Звичайний 9" xfId="46" xr:uid="{CD0A21A3-7EB7-495E-BE52-58288C1E13C6}"/>
    <cellStyle name="Итог" xfId="47" xr:uid="{307C67BD-172A-4110-BE74-4B864B052CA7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443535AA-F321-43E0-A5FF-FD574B5C290D}"/>
    <cellStyle name="Обычный 2" xfId="49" xr:uid="{50B56183-705A-4F84-95F2-64DCAD5AF782}"/>
    <cellStyle name="Плохой" xfId="50" xr:uid="{253D412F-AF39-4B92-A007-D538C840559D}"/>
    <cellStyle name="Пояснение" xfId="51" xr:uid="{43C9A2C5-B1D9-4CCC-BA07-B8EF12BB6591}"/>
    <cellStyle name="Примечание" xfId="52" xr:uid="{E0BC18AD-CBD1-44A6-ACD5-221948869BEA}"/>
    <cellStyle name="Стиль 1" xfId="53" xr:uid="{16405E51-03E0-4879-ACDD-10CD24E6313A}"/>
    <cellStyle name="Хороший" xfId="54" xr:uid="{4151BBDD-438F-4DD9-8F31-7C465E9659B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8510C-931D-4D49-AF50-635629EE3748}">
  <dimension ref="A1:AL54"/>
  <sheetViews>
    <sheetView showGridLines="0" showZeros="0" tabSelected="1" view="pageBreakPreview" zoomScaleNormal="100" workbookViewId="0">
      <selection activeCell="C57" sqref="C57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56" t="s">
        <v>90</v>
      </c>
      <c r="E1" s="156"/>
      <c r="F1" s="156"/>
      <c r="G1" s="76"/>
      <c r="H1" s="77"/>
      <c r="I1" s="78"/>
      <c r="J1" s="79" t="s">
        <v>86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51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89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50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49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53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54</v>
      </c>
      <c r="F8" s="158" t="s">
        <v>55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56</v>
      </c>
      <c r="B12" s="129" t="s">
        <v>3</v>
      </c>
      <c r="C12" s="144">
        <f>C17</f>
        <v>7214807</v>
      </c>
      <c r="D12" s="148">
        <f>D17</f>
        <v>-10583412</v>
      </c>
      <c r="E12" s="148">
        <f>E17</f>
        <v>17798219</v>
      </c>
      <c r="F12" s="148">
        <f>F17</f>
        <v>17533412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57</v>
      </c>
      <c r="B13" s="129" t="s">
        <v>58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59</v>
      </c>
      <c r="B14" s="129" t="s">
        <v>60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61</v>
      </c>
      <c r="B15" s="132" t="s">
        <v>62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63</v>
      </c>
      <c r="B16" s="132" t="s">
        <v>64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29.25" customHeight="1" x14ac:dyDescent="0.2">
      <c r="A17" s="128" t="s">
        <v>65</v>
      </c>
      <c r="B17" s="129" t="s">
        <v>66</v>
      </c>
      <c r="C17" s="144">
        <f>C18-C19+C20</f>
        <v>7214807</v>
      </c>
      <c r="D17" s="148">
        <f>D18-D19+D20</f>
        <v>-10583412</v>
      </c>
      <c r="E17" s="148">
        <f>E18-E19+E20</f>
        <v>17798219</v>
      </c>
      <c r="F17" s="148">
        <f>F18-F19+F20</f>
        <v>17533412</v>
      </c>
    </row>
    <row r="18" spans="1:26" s="116" customFormat="1" ht="14.25" customHeight="1" x14ac:dyDescent="0.2">
      <c r="A18" s="131" t="s">
        <v>67</v>
      </c>
      <c r="B18" s="132" t="s">
        <v>68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69</v>
      </c>
      <c r="B19" s="132" t="s">
        <v>70</v>
      </c>
      <c r="C19" s="144">
        <f>D19+E19</f>
        <v>3557620.65</v>
      </c>
      <c r="D19" s="133">
        <v>101973</v>
      </c>
      <c r="E19" s="133">
        <f>3489154.65-33507</f>
        <v>3455647.65</v>
      </c>
      <c r="F19" s="133">
        <v>3455548.67</v>
      </c>
      <c r="G19" s="111"/>
      <c r="H19" s="166" t="s">
        <v>87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71</v>
      </c>
      <c r="B20" s="132" t="s">
        <v>4</v>
      </c>
      <c r="C20" s="144">
        <f>D20+E20</f>
        <v>0</v>
      </c>
      <c r="D20" s="133">
        <f>-2000000-1257900-3000000-10164400-1111112</f>
        <v>-17533412</v>
      </c>
      <c r="E20" s="133">
        <f>2000000+1257900+3000000+10164400+1111112</f>
        <v>17533412</v>
      </c>
      <c r="F20" s="133">
        <f>2000000+1257900+3000000+10164400+1111112</f>
        <v>17533412</v>
      </c>
      <c r="G20" s="115"/>
      <c r="H20" s="166" t="s">
        <v>88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72</v>
      </c>
      <c r="B21" s="147" t="s">
        <v>34</v>
      </c>
      <c r="C21" s="145">
        <f>C12</f>
        <v>7214807</v>
      </c>
      <c r="D21" s="149">
        <f>D12</f>
        <v>-10583412</v>
      </c>
      <c r="E21" s="149">
        <f>E12</f>
        <v>17798219</v>
      </c>
      <c r="F21" s="149">
        <f>F12</f>
        <v>17533412</v>
      </c>
      <c r="R21" s="138">
        <v>12427000</v>
      </c>
      <c r="S21" s="139"/>
      <c r="T21" s="139"/>
      <c r="U21" s="141" t="s">
        <v>82</v>
      </c>
      <c r="V21" s="139"/>
      <c r="W21" s="139"/>
      <c r="X21" s="140" t="s">
        <v>81</v>
      </c>
      <c r="Y21" s="139"/>
      <c r="Z21" s="120" t="s">
        <v>84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73</v>
      </c>
      <c r="B23" s="129" t="s">
        <v>74</v>
      </c>
      <c r="C23" s="144">
        <f>C24</f>
        <v>7214807</v>
      </c>
      <c r="D23" s="148">
        <f>D24</f>
        <v>-10583412</v>
      </c>
      <c r="E23" s="148">
        <f>E24</f>
        <v>17798219</v>
      </c>
      <c r="F23" s="148">
        <f>F24</f>
        <v>17533412</v>
      </c>
      <c r="X23" s="142" t="s">
        <v>83</v>
      </c>
      <c r="Z23" s="120" t="s">
        <v>84</v>
      </c>
    </row>
    <row r="24" spans="1:26" s="120" customFormat="1" ht="21.75" customHeight="1" x14ac:dyDescent="0.25">
      <c r="A24" s="128" t="s">
        <v>75</v>
      </c>
      <c r="B24" s="129" t="s">
        <v>76</v>
      </c>
      <c r="C24" s="144">
        <f>C25-C26+C27</f>
        <v>7214807</v>
      </c>
      <c r="D24" s="130">
        <f>D25-D26+D27</f>
        <v>-10583412</v>
      </c>
      <c r="E24" s="130">
        <f>E25-E26+E27</f>
        <v>17798219</v>
      </c>
      <c r="F24" s="130">
        <f>F25-F26+F27</f>
        <v>17533412</v>
      </c>
    </row>
    <row r="25" spans="1:26" s="120" customFormat="1" ht="18" customHeight="1" x14ac:dyDescent="0.25">
      <c r="A25" s="131" t="s">
        <v>77</v>
      </c>
      <c r="B25" s="132" t="s">
        <v>68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85</v>
      </c>
    </row>
    <row r="26" spans="1:26" s="123" customFormat="1" ht="25.5" customHeight="1" x14ac:dyDescent="0.25">
      <c r="A26" s="131" t="s">
        <v>78</v>
      </c>
      <c r="B26" s="132" t="s">
        <v>70</v>
      </c>
      <c r="C26" s="144">
        <f>D26+E26</f>
        <v>3557620.65</v>
      </c>
      <c r="D26" s="133">
        <v>101973</v>
      </c>
      <c r="E26" s="133">
        <f>3489154.65-33507</f>
        <v>3455647.65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79</v>
      </c>
      <c r="B27" s="132" t="s">
        <v>4</v>
      </c>
      <c r="C27" s="144">
        <f>D27+E27</f>
        <v>0</v>
      </c>
      <c r="D27" s="133">
        <f>-2000000-1257900-3000000-10164400-1111112</f>
        <v>-17533412</v>
      </c>
      <c r="E27" s="133">
        <f>2000000+1257900+3000000+10164400+1111112</f>
        <v>17533412</v>
      </c>
      <c r="F27" s="133">
        <f>2000000+1257900+3000000+10164400+1111112</f>
        <v>17533412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80</v>
      </c>
      <c r="B28" s="132" t="s">
        <v>60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72</v>
      </c>
      <c r="B29" s="147" t="s">
        <v>34</v>
      </c>
      <c r="C29" s="145">
        <f>C23</f>
        <v>7214807</v>
      </c>
      <c r="D29" s="149">
        <f>D23</f>
        <v>-10583412</v>
      </c>
      <c r="E29" s="149">
        <f>E23</f>
        <v>17798219</v>
      </c>
      <c r="F29" s="149">
        <f>F23</f>
        <v>17533412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93</v>
      </c>
      <c r="B33" s="1"/>
      <c r="C33" s="1"/>
      <c r="E33" s="73" t="s">
        <v>91</v>
      </c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92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1257900+10164400+1111112</f>
        <v>12533412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2000000+3000000</f>
        <v>5000000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52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17533412</v>
      </c>
      <c r="E42" s="59">
        <f>SUM(E36:E41)</f>
        <v>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462345306</v>
      </c>
      <c r="C45" s="69">
        <v>40623800</v>
      </c>
      <c r="D45" s="41">
        <f>B45+C45</f>
        <v>502969106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451761894</v>
      </c>
      <c r="C46" s="70">
        <v>58422019</v>
      </c>
      <c r="D46" s="71">
        <f>B46+C46</f>
        <v>510183913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10583412</v>
      </c>
      <c r="C47" s="44">
        <f>C45-C46</f>
        <v>-17798219</v>
      </c>
      <c r="D47" s="42">
        <f>B47+C47</f>
        <v>-7214807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2026-06-16T08:03:45Z</cp:lastPrinted>
  <dcterms:created xsi:type="dcterms:W3CDTF">2014-01-17T10:52:16Z</dcterms:created>
  <dcterms:modified xsi:type="dcterms:W3CDTF">2026-07-08T07:28:55Z</dcterms:modified>
</cp:coreProperties>
</file>