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2" l="1"/>
  <c r="F24" i="12" s="1"/>
  <c r="F23" i="12" s="1"/>
  <c r="F29" i="12" s="1"/>
  <c r="E27" i="12"/>
  <c r="D27" i="12"/>
  <c r="F20" i="12"/>
  <c r="F17" i="12" s="1"/>
  <c r="F12" i="12" s="1"/>
  <c r="F21" i="12" s="1"/>
  <c r="E20" i="12"/>
  <c r="C20" i="12" s="1"/>
  <c r="D20" i="12"/>
  <c r="D39" i="12"/>
  <c r="D36" i="12"/>
  <c r="D42" i="12" s="1"/>
  <c r="E44" i="12" s="1"/>
  <c r="J2" i="12"/>
  <c r="M2" i="12" s="1"/>
  <c r="O2" i="12"/>
  <c r="M3" i="12"/>
  <c r="P3" i="12" s="1"/>
  <c r="O3" i="12"/>
  <c r="M4" i="12"/>
  <c r="P4" i="12" s="1"/>
  <c r="O4" i="12"/>
  <c r="M5" i="12"/>
  <c r="P5" i="12" s="1"/>
  <c r="O5" i="12"/>
  <c r="M6" i="12"/>
  <c r="P6" i="12" s="1"/>
  <c r="O6" i="12"/>
  <c r="M7" i="12"/>
  <c r="P7" i="12" s="1"/>
  <c r="O7" i="12"/>
  <c r="J8" i="12"/>
  <c r="K8" i="12"/>
  <c r="L8" i="12"/>
  <c r="N8" i="12"/>
  <c r="M10" i="12"/>
  <c r="P10" i="12" s="1"/>
  <c r="O10" i="12"/>
  <c r="O27" i="12" s="1"/>
  <c r="M11" i="12"/>
  <c r="P11" i="12" s="1"/>
  <c r="M12" i="12"/>
  <c r="P12" i="12" s="1"/>
  <c r="O12" i="12"/>
  <c r="J13" i="12"/>
  <c r="M13" i="12" s="1"/>
  <c r="O13" i="12"/>
  <c r="M14" i="12"/>
  <c r="P14" i="12" s="1"/>
  <c r="O14" i="12"/>
  <c r="C18" i="12"/>
  <c r="D19" i="12"/>
  <c r="D17" i="12" s="1"/>
  <c r="D12" i="12" s="1"/>
  <c r="D21" i="12" s="1"/>
  <c r="E19" i="12"/>
  <c r="E17" i="12" s="1"/>
  <c r="E12" i="12" s="1"/>
  <c r="E21" i="12" s="1"/>
  <c r="M19" i="12"/>
  <c r="P19" i="12" s="1"/>
  <c r="O19" i="12"/>
  <c r="J20" i="12"/>
  <c r="M20" i="12" s="1"/>
  <c r="P20" i="12" s="1"/>
  <c r="L20" i="12"/>
  <c r="O20" i="12"/>
  <c r="C25" i="12"/>
  <c r="D26" i="12"/>
  <c r="D24" i="12" s="1"/>
  <c r="D23" i="12" s="1"/>
  <c r="D29" i="12" s="1"/>
  <c r="B50" i="12" s="1"/>
  <c r="E26" i="12"/>
  <c r="E24" i="12" s="1"/>
  <c r="E23" i="12" s="1"/>
  <c r="E29" i="12" s="1"/>
  <c r="M26" i="12"/>
  <c r="O26" i="12"/>
  <c r="C27" i="12"/>
  <c r="K27" i="12"/>
  <c r="K28" i="12" s="1"/>
  <c r="L27" i="12"/>
  <c r="N27" i="12"/>
  <c r="N28" i="12" s="1"/>
  <c r="I39" i="12"/>
  <c r="J39" i="12"/>
  <c r="E42" i="12"/>
  <c r="D45" i="12"/>
  <c r="D46" i="12"/>
  <c r="B47" i="12"/>
  <c r="C47" i="12"/>
  <c r="P2" i="12" l="1"/>
  <c r="P8" i="12" s="1"/>
  <c r="M8" i="12"/>
  <c r="D47" i="12"/>
  <c r="C50" i="12"/>
  <c r="C19" i="12"/>
  <c r="C17" i="12" s="1"/>
  <c r="C12" i="12" s="1"/>
  <c r="C21" i="12" s="1"/>
  <c r="L28" i="12"/>
  <c r="C26" i="12"/>
  <c r="C24" i="12" s="1"/>
  <c r="C23" i="12" s="1"/>
  <c r="C29" i="12" s="1"/>
  <c r="J28" i="12"/>
  <c r="O8" i="12"/>
  <c r="O28" i="12" s="1"/>
  <c r="J27" i="12"/>
  <c r="D50" i="12"/>
  <c r="M27" i="12"/>
  <c r="M28" i="12" s="1"/>
  <c r="P13" i="12"/>
  <c r="P27" i="12" s="1"/>
  <c r="P28" i="12" s="1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<sst xmlns="http://schemas.openxmlformats.org/spreadsheetml/2006/main" count="102" uniqueCount="94">
  <si>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</si>
  <si>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</si>
  <si>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</si>
  <si>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</si>
  <si>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</si>
  <si>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</si>
  <si>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</si>
  <si>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</si>
  <si>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</si>
  <si>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</si>
  <si>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</si>
  <si>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</si>
  <si>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</si>
  <si>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</si>
  <si>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</si>
  <si>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</si>
  <si>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</si>
  <si>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</si>
  <si>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</si>
  <si>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</si>
  <si>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</si>
  <si>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</si>
  <si>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</si>
  <si>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</si>
  <si>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</si>
  <si>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</si>
  <si>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</si>
  <si>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</si>
  <si>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</si>
  <si>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</si>
  <si>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</si>
  <si>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</si>
  <si>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</si>
  <si>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</si>
  <si>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</si>
  <si>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</si>
  <si>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</si>
  <si>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</si>
  <si>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</si>
  <si>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</si>
  <si>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</si>
  <si>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</si>
  <si>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</si>
  <si>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</si>
  <si>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</si>
  <si>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</si>
  <si>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</si>
  <si>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</si>
  <si>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</si>
  <si>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</si>
  <si>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</si>
  <si>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</si>
  <si>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</si>
  <si>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</si>
  <si>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</si>
  <si>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</si>
  <si>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</si>
  <si>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</si>
  <si>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</si>
  <si>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</si>
  <si>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</si>
  <si>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</si>
  <si>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</si>
  <si>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</si>
  <si>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</si>
  <si>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</si>
  <si>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</si>
  <si>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</si>
  <si>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</si>
  <si>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</si>
  <si>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</si>
  <si>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</si>
  <si>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</si>
  <si>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</si>
  <si>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</si>
  <si>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</si>
  <si>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</si>
  <si>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</si>
  <si>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</si>
  <si>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</si>
  <si>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</si>
  <si>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</si>
  <si>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</si>
  <si>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</si>
  <si>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</si>
  <si>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</si>
  <si>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</si>
  <si>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</si>
  <si>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</si>
  <si>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</si>
  <si>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</si>
  <si>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</si>
  <si>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передано 54 сесією</t>
  </si>
  <si>
    <t xml:space="preserve">                                      Додаток 2
до рішення Славутської міської ради від 22.12.2025  № 23 -54/2025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</si>
</sst>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\-#,##0.00;#,&quot;-&quot;"/>
  </numFmts>
  <fonts count="62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8" fillId="26" borderId="0" applyNumberFormat="0" applyBorder="0" applyAlignment="0" applyProtection="0"/>
    <xf numFmtId="0" fontId="59" fillId="27" borderId="0" applyNumberFormat="0" applyBorder="0" applyAlignment="0" applyProtection="0"/>
    <xf numFmtId="0" fontId="60" fillId="28" borderId="0" applyNumberFormat="0" applyBorder="0" applyAlignment="0" applyProtection="0"/>
    <xf numFmtId="0" fontId="61" fillId="29" borderId="0" applyNumberFormat="0" applyBorder="0" applyAlignment="0" applyProtection="0"/>
    <xf numFmtId="0" fontId="61" fillId="30" borderId="0" applyNumberFormat="0" applyBorder="0" applyAlignment="0" applyProtection="0"/>
    <xf numFmtId="0" fontId="61" fillId="31" borderId="0" applyNumberFormat="0" applyBorder="0" applyAlignment="0" applyProtection="0"/>
    <xf numFmtId="0" fontId="60" fillId="32" borderId="0" applyNumberFormat="0" applyBorder="0" applyAlignment="0" applyProtection="0"/>
    <xf numFmtId="0" fontId="61" fillId="33" borderId="0" applyNumberFormat="0" applyBorder="0" applyAlignment="0" applyProtection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0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0" fillId="40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0" fillId="44" borderId="0" applyNumberFormat="0" applyBorder="0" applyAlignment="0" applyProtection="0"/>
    <xf numFmtId="0" fontId="61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47" borderId="0" applyNumberFormat="0" applyBorder="0" applyAlignment="0" applyProtection="0"/>
    <xf numFmtId="0" fontId="60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>
      <alignment horizontal="center"/>
    </xf>
    <xf numFmtId="4" fontId="30" fillId="0" borderId="5" xfId="0" applyNumberFormat="1" applyFont="1" applyFill="1" applyBorder="1" applyAlignment="1" applyProtection="1">
      <alignment horizontal="right"/>
    </xf>
    <xf numFmtId="0" fontId="30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3" fillId="0" borderId="0" xfId="0" applyFont="1"/>
    <xf numFmtId="4" fontId="31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2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4" fillId="0" borderId="5" xfId="0" applyNumberFormat="1" applyFont="1" applyFill="1" applyBorder="1" applyAlignment="1">
      <alignment horizontal="center" vertical="center"/>
    </xf>
    <xf numFmtId="4" fontId="35" fillId="0" borderId="5" xfId="0" applyNumberFormat="1" applyFont="1" applyFill="1" applyBorder="1" applyAlignment="1">
      <alignment vertical="center" wrapText="1"/>
    </xf>
    <xf numFmtId="4" fontId="36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7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8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1" fillId="0" borderId="5" xfId="0" applyNumberFormat="1" applyFont="1" applyFill="1" applyBorder="1"/>
    <xf numFmtId="4" fontId="41" fillId="0" borderId="5" xfId="0" applyNumberFormat="1" applyFont="1" applyBorder="1" applyAlignment="1">
      <alignment horizontal="center" vertical="center" wrapText="1"/>
    </xf>
    <xf numFmtId="4" fontId="41" fillId="0" borderId="5" xfId="0" applyNumberFormat="1" applyFont="1" applyBorder="1"/>
    <xf numFmtId="4" fontId="41" fillId="0" borderId="7" xfId="0" applyNumberFormat="1" applyFont="1" applyBorder="1" applyAlignment="1">
      <alignment horizontal="center" vertical="center" wrapText="1"/>
    </xf>
    <xf numFmtId="4" fontId="41" fillId="0" borderId="5" xfId="0" applyNumberFormat="1" applyFont="1" applyFill="1" applyBorder="1" applyAlignment="1" applyProtection="1"/>
    <xf numFmtId="3" fontId="41" fillId="0" borderId="7" xfId="0" applyNumberFormat="1" applyFont="1" applyBorder="1" applyAlignment="1">
      <alignment horizontal="right" vertical="center" wrapText="1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2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0" fillId="0" borderId="6" xfId="0" applyNumberFormat="1" applyFont="1" applyBorder="1"/>
    <xf numFmtId="0" fontId="43" fillId="0" borderId="0" xfId="0" applyFont="1" applyFill="1" applyBorder="1"/>
    <xf numFmtId="0" fontId="43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0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0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5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3" fillId="0" borderId="0" xfId="0" applyFont="1" applyFill="1" applyBorder="1" applyAlignment="1">
      <alignment vertical="top"/>
    </xf>
    <xf numFmtId="0" fontId="43" fillId="0" borderId="0" xfId="0" applyFont="1" applyFill="1" applyAlignment="1">
      <alignment vertical="top"/>
    </xf>
    <xf numFmtId="2" fontId="44" fillId="23" borderId="0" xfId="0" applyNumberFormat="1" applyFont="1" applyFill="1" applyBorder="1" applyAlignment="1">
      <alignment horizontal="right" wrapText="1"/>
    </xf>
    <xf numFmtId="4" fontId="30" fillId="0" borderId="12" xfId="0" applyNumberFormat="1" applyFont="1" applyBorder="1"/>
    <xf numFmtId="4" fontId="44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0" fillId="0" borderId="5" xfId="0" applyFont="1" applyBorder="1" applyAlignment="1">
      <alignment horizontal="center" vertical="center"/>
    </xf>
    <xf numFmtId="0" fontId="51" fillId="0" borderId="5" xfId="0" applyFont="1" applyBorder="1" applyAlignment="1">
      <alignment vertical="center" wrapText="1"/>
    </xf>
    <xf numFmtId="165" fontId="50" fillId="0" borderId="5" xfId="0" applyNumberFormat="1" applyFont="1" applyBorder="1" applyAlignment="1">
      <alignment horizontal="right" vertical="center"/>
    </xf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165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 wrapText="1"/>
    </xf>
    <xf numFmtId="4" fontId="46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7" fillId="0" borderId="0" xfId="0" applyNumberFormat="1" applyFont="1"/>
    <xf numFmtId="2" fontId="20" fillId="0" borderId="0" xfId="0" applyNumberFormat="1" applyFont="1"/>
    <xf numFmtId="2" fontId="48" fillId="0" borderId="0" xfId="0" applyNumberFormat="1" applyFont="1"/>
    <xf numFmtId="4" fontId="48" fillId="0" borderId="0" xfId="0" applyNumberFormat="1" applyFont="1"/>
    <xf numFmtId="0" fontId="49" fillId="0" borderId="0" xfId="0" applyFont="1"/>
    <xf numFmtId="0" fontId="54" fillId="24" borderId="5" xfId="0" applyFont="1" applyFill="1" applyBorder="1" applyAlignment="1">
      <alignment horizontal="center" vertical="center" wrapText="1"/>
    </xf>
    <xf numFmtId="165" fontId="50" fillId="24" borderId="5" xfId="0" applyNumberFormat="1" applyFont="1" applyFill="1" applyBorder="1" applyAlignment="1">
      <alignment horizontal="right" vertical="center"/>
    </xf>
    <xf numFmtId="165" fontId="50" fillId="24" borderId="5" xfId="0" applyNumberFormat="1" applyFont="1" applyFill="1" applyBorder="1" applyAlignment="1">
      <alignment horizontal="right"/>
    </xf>
    <xf numFmtId="0" fontId="50" fillId="24" borderId="5" xfId="0" applyFont="1" applyFill="1" applyBorder="1" applyAlignment="1">
      <alignment horizontal="center"/>
    </xf>
    <xf numFmtId="0" fontId="55" fillId="24" borderId="5" xfId="0" applyFont="1" applyFill="1" applyBorder="1"/>
    <xf numFmtId="165" fontId="50" fillId="25" borderId="5" xfId="0" applyNumberFormat="1" applyFont="1" applyFill="1" applyBorder="1" applyAlignment="1">
      <alignment horizontal="right" vertical="center"/>
    </xf>
    <xf numFmtId="165" fontId="50" fillId="25" borderId="5" xfId="0" applyNumberFormat="1" applyFont="1" applyFill="1" applyBorder="1" applyAlignment="1">
      <alignment horizontal="right"/>
    </xf>
    <xf numFmtId="0" fontId="40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6" fillId="0" borderId="5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5" fillId="24" borderId="5" xfId="0" applyFont="1" applyFill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/>
    </xf>
    <xf numFmtId="0" fontId="52" fillId="0" borderId="14" xfId="0" applyFont="1" applyBorder="1" applyAlignment="1"/>
    <xf numFmtId="0" fontId="52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2" fillId="0" borderId="0" xfId="0" applyNumberFormat="1" applyFont="1" applyFill="1" applyAlignment="1" applyProtection="1">
      <alignment horizontal="center" vertical="center" wrapText="1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81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58" builtinId="30" hidden="1"/>
    <cellStyle name="20% – Акцентування2" xfId="62" builtinId="34" hidden="1"/>
    <cellStyle name="20% – Акцентування3" xfId="66" builtinId="38" hidden="1"/>
    <cellStyle name="20% – Акцентування4" xfId="70" builtinId="42" hidden="1"/>
    <cellStyle name="20% – Акцентування5" xfId="74" builtinId="46" hidden="1"/>
    <cellStyle name="20% – Акцентування6" xfId="78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59" builtinId="31" hidden="1"/>
    <cellStyle name="40% – Акцентування2" xfId="63" builtinId="35" hidden="1"/>
    <cellStyle name="40% – Акцентування3" xfId="67" builtinId="39" hidden="1"/>
    <cellStyle name="40% – Акцентування4" xfId="71" builtinId="43" hidden="1"/>
    <cellStyle name="40% – Акцентування5" xfId="75" builtinId="47" hidden="1"/>
    <cellStyle name="40% – Акцентування6" xfId="79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60" builtinId="32" hidden="1"/>
    <cellStyle name="60% – Акцентування2" xfId="64" builtinId="36" hidden="1"/>
    <cellStyle name="60% – Акцентування3" xfId="68" builtinId="40" hidden="1"/>
    <cellStyle name="60% – Акцентування4" xfId="72" builtinId="44" hidden="1"/>
    <cellStyle name="60% – Акцентування5" xfId="76" builtinId="48" hidden="1"/>
    <cellStyle name="60% – Акцентування6" xfId="80" builtinId="52" hidden="1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Акцентування1" xfId="57" builtinId="29" hidden="1"/>
    <cellStyle name="Акцентування2" xfId="61" builtinId="33" hidden="1"/>
    <cellStyle name="Акцентування3" xfId="65" builtinId="37" hidden="1"/>
    <cellStyle name="Акцентування4" xfId="69" builtinId="41" hidden="1"/>
    <cellStyle name="Акцентування5" xfId="73" builtinId="45" hidden="1"/>
    <cellStyle name="Акцентування6" xfId="77" builtinId="49" hidden="1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56" t="s">
        <v>93</v>
      </c>
      <c r="E1" s="156"/>
      <c r="F1" s="156"/>
      <c r="G1" s="76"/>
      <c r="H1" s="77"/>
      <c r="I1" s="78"/>
      <c r="J1" s="79" t="s">
        <v>89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51" t="s">
        <v>53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55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53"/>
      <c r="B6" s="153"/>
      <c r="C6" s="153"/>
      <c r="D6" s="153"/>
      <c r="E6" s="153"/>
      <c r="F6" s="100" t="s">
        <v>51</v>
      </c>
      <c r="G6" s="101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58" t="s">
        <v>0</v>
      </c>
      <c r="B7" s="158" t="s">
        <v>56</v>
      </c>
      <c r="C7" s="162" t="s">
        <v>42</v>
      </c>
      <c r="D7" s="157" t="s">
        <v>1</v>
      </c>
      <c r="E7" s="157" t="s">
        <v>2</v>
      </c>
      <c r="F7" s="157"/>
      <c r="G7" s="102"/>
      <c r="H7" s="166" t="s">
        <v>10</v>
      </c>
      <c r="I7" s="167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58"/>
      <c r="B8" s="158"/>
      <c r="C8" s="162"/>
      <c r="D8" s="157"/>
      <c r="E8" s="158" t="s">
        <v>57</v>
      </c>
      <c r="F8" s="158" t="s">
        <v>58</v>
      </c>
      <c r="G8" s="107"/>
      <c r="H8" s="171" t="s">
        <v>46</v>
      </c>
      <c r="I8" s="171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58"/>
      <c r="B9" s="158"/>
      <c r="C9" s="162"/>
      <c r="D9" s="157"/>
      <c r="E9" s="158"/>
      <c r="F9" s="158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3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17299790.52</v>
      </c>
      <c r="D12" s="149">
        <f>D17</f>
        <v>-14771516.139999997</v>
      </c>
      <c r="E12" s="149">
        <f>E17</f>
        <v>32071306.659999996</v>
      </c>
      <c r="F12" s="149">
        <f>F17</f>
        <v>27198516.139999997</v>
      </c>
      <c r="G12" s="116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54" t="s">
        <v>14</v>
      </c>
      <c r="I13" s="155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17299790.52</v>
      </c>
      <c r="D17" s="149">
        <f>D18-D19+D20</f>
        <v>-14771516.139999997</v>
      </c>
      <c r="E17" s="149">
        <f>E18-E19+E20</f>
        <v>32071306.659999996</v>
      </c>
      <c r="F17" s="149">
        <f>F18-F19+F20</f>
        <v>27198516.139999997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174390.79999999935</v>
      </c>
      <c r="D19" s="134">
        <f>12527276.76-12427000</f>
        <v>100276.75999999978</v>
      </c>
      <c r="E19" s="134">
        <f>4946904.56-4241400-115318.52-248100-238500-29472</f>
        <v>74114.039999999572</v>
      </c>
      <c r="F19" s="134">
        <v>64169.440000000002</v>
      </c>
      <c r="G19" s="112"/>
      <c r="H19" s="166" t="s">
        <v>90</v>
      </c>
      <c r="I19" s="167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-5025700-350000-3436600-592160-664178-8904210.76-200000-5815468.8-805000+21888-646000-333800-581700+2020264.8-1985851.38+100000</f>
        <v>-27198516.139999997</v>
      </c>
      <c r="E20" s="134">
        <f>5025700+350000+3436600+592160+664178+8904210.76+200000+5815468.8+805000-21888+646000+581700+333800-2020264.8+1985851.38-100000</f>
        <v>27198516.139999997</v>
      </c>
      <c r="F20" s="134">
        <f>5025700+350000+3436600+592160+664178+8904210.76+200000+5815468.8+805000-21888+646000+333800+581700-2020264.8+1985851.38-100000</f>
        <v>27198516.139999997</v>
      </c>
      <c r="G20" s="116"/>
      <c r="H20" s="166" t="s">
        <v>91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17299790.52</v>
      </c>
      <c r="D21" s="150">
        <f>D12</f>
        <v>-14771516.139999997</v>
      </c>
      <c r="E21" s="150">
        <f>E12</f>
        <v>32071306.659999996</v>
      </c>
      <c r="F21" s="150">
        <f>F12</f>
        <v>27198516.139999997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17299790.52</v>
      </c>
      <c r="D23" s="149">
        <f>D24</f>
        <v>-14771516.139999997</v>
      </c>
      <c r="E23" s="149">
        <f>E24</f>
        <v>32071306.659999996</v>
      </c>
      <c r="F23" s="149">
        <f>F24</f>
        <v>27198516.139999997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17299790.52</v>
      </c>
      <c r="D24" s="131">
        <f>D25-D26+D27</f>
        <v>-14771516.139999997</v>
      </c>
      <c r="E24" s="131">
        <f>E25-E26+E27</f>
        <v>32071306.659999996</v>
      </c>
      <c r="F24" s="131">
        <f>F25-F26+F27</f>
        <v>27198516.139999997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174390.79999999935</v>
      </c>
      <c r="D26" s="134">
        <f>12527276.76-12427000</f>
        <v>100276.75999999978</v>
      </c>
      <c r="E26" s="134">
        <f>4946904.56-4241400-115318.52-248100-238500-29472</f>
        <v>74114.039999999572</v>
      </c>
      <c r="F26" s="134">
        <v>64169.440000000002</v>
      </c>
      <c r="G26" s="122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-5025700-350000-3436600-592160-664178-8904210.76-200000-5815468.8-805000+21888-646000-581700-333800+2020264.8-1985851.38+100000</f>
        <v>-27198516.139999997</v>
      </c>
      <c r="E27" s="134">
        <f>5025700+350000+3436600+592160+664178+8904210.76+200000+5815468.8+805000-21888+646000+581700+333800-2020264.8+1985851.38-100000</f>
        <v>27198516.139999997</v>
      </c>
      <c r="F27" s="134">
        <f>5025700+350000+3436600+592160+664178+8904210.76+200000+5815468.8+805000-21888+646000+581700+333800-2020264.8+1985851.38-100000</f>
        <v>27198516.139999997</v>
      </c>
      <c r="G27" s="125"/>
      <c r="H27" s="174" t="s">
        <v>15</v>
      </c>
      <c r="I27" s="174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4872790.5199999996</v>
      </c>
      <c r="M27" s="126">
        <f t="shared" si="6"/>
        <v>74114.039999999964</v>
      </c>
      <c r="N27" s="126">
        <f t="shared" si="6"/>
        <v>0</v>
      </c>
      <c r="O27" s="126">
        <f t="shared" si="6"/>
        <v>4624690.5199999996</v>
      </c>
      <c r="P27" s="126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75" t="s">
        <v>47</v>
      </c>
      <c r="I28" s="176"/>
      <c r="J28" s="127">
        <f t="shared" ref="J28:P28" si="7">J8+J27</f>
        <v>17474181.32</v>
      </c>
      <c r="K28" s="127">
        <f t="shared" si="7"/>
        <v>0</v>
      </c>
      <c r="L28" s="127">
        <f t="shared" si="7"/>
        <v>17299790.52</v>
      </c>
      <c r="M28" s="127">
        <f t="shared" si="7"/>
        <v>174390.80000000028</v>
      </c>
      <c r="N28" s="127">
        <f t="shared" si="7"/>
        <v>0</v>
      </c>
      <c r="O28" s="127">
        <f t="shared" si="7"/>
        <v>17051690.52</v>
      </c>
      <c r="P28" s="127">
        <f t="shared" si="7"/>
        <v>174390.80000000028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17299790.52</v>
      </c>
      <c r="D29" s="150">
        <f>D23</f>
        <v>-14771516.139999997</v>
      </c>
      <c r="E29" s="150">
        <f>E23</f>
        <v>32071306.659999996</v>
      </c>
      <c r="F29" s="150">
        <f>F23</f>
        <v>27198516.139999997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92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>
        <f>8904210.76+5815468.8-2020264.8+1985851.38</f>
        <v>14685266.139999997</v>
      </c>
      <c r="E36" s="90">
        <v>1985851.38</v>
      </c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2668900+350000+3436600+592160+664178+200000+805000-21888+646000+915500-100000</f>
        <v>10156450</v>
      </c>
      <c r="E39" s="88">
        <v>-100000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54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27198516.139999997</v>
      </c>
      <c r="E42" s="59">
        <f>SUM(E36:E41)</f>
        <v>1885851.38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434209511.13999999</v>
      </c>
      <c r="C45" s="69">
        <v>53922071</v>
      </c>
      <c r="D45" s="41">
        <f>B45+C45</f>
        <v>488131582.13999999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419437995</v>
      </c>
      <c r="C46" s="70">
        <v>85993377.659999996</v>
      </c>
      <c r="D46" s="71">
        <f>B46+C46</f>
        <v>505431372.65999997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14771516.139999986</v>
      </c>
      <c r="C47" s="44">
        <f>C45-C46</f>
        <v>-32071306.659999996</v>
      </c>
      <c r="D47" s="42">
        <f>B47+C47</f>
        <v>-17299790.520000011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D1:F1"/>
    <mergeCell ref="D7:D9"/>
    <mergeCell ref="E8:E9"/>
    <mergeCell ref="A7:A9"/>
    <mergeCell ref="F8:F9"/>
    <mergeCell ref="H2:I2"/>
    <mergeCell ref="A6:E6"/>
    <mergeCell ref="H12:I12"/>
    <mergeCell ref="H13:I13"/>
    <mergeCell ref="H10:I10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Мирослава</cp:lastModifiedBy>
  <cp:lastPrinted>2025-12-22T13:14:15Z</cp:lastPrinted>
  <dcterms:created xsi:type="dcterms:W3CDTF">2014-01-17T10:52:16Z</dcterms:created>
  <dcterms:modified xsi:type="dcterms:W3CDTF">2025-12-22T13:14:18Z</dcterms:modified>
</cp:coreProperties>
</file>