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59\рішення\"/>
    </mc:Choice>
  </mc:AlternateContent>
  <bookViews>
    <workbookView xWindow="0" yWindow="0" windowWidth="28800" windowHeight="123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 fullCalcOnLoad="1"/>
</workbook>
</file>

<file path=xl/calcChain.xml><?xml version="1.0" encoding="utf-8"?>
<calcChain xmlns="http://schemas.openxmlformats.org/spreadsheetml/2006/main">
  <c r="F27" i="12" l="1"/>
  <c r="E27" i="12"/>
  <c r="D27" i="12"/>
  <c r="E44" i="12"/>
  <c r="F20" i="12"/>
  <c r="F17" i="12"/>
  <c r="F12" i="12"/>
  <c r="F21" i="12"/>
  <c r="E20" i="12"/>
  <c r="D20" i="12"/>
  <c r="C20" i="12"/>
  <c r="D38" i="12"/>
  <c r="D17" i="12"/>
  <c r="D12" i="12"/>
  <c r="D21" i="12"/>
  <c r="D39" i="12"/>
  <c r="J2" i="12"/>
  <c r="M2" i="12"/>
  <c r="O2" i="12"/>
  <c r="O8" i="12"/>
  <c r="M3" i="12"/>
  <c r="P3" i="12"/>
  <c r="O3" i="12"/>
  <c r="M4" i="12"/>
  <c r="O4" i="12"/>
  <c r="P4" i="12"/>
  <c r="M5" i="12"/>
  <c r="O5" i="12"/>
  <c r="P5" i="12"/>
  <c r="M6" i="12"/>
  <c r="P6" i="12"/>
  <c r="O6" i="12"/>
  <c r="M7" i="12"/>
  <c r="P7" i="12"/>
  <c r="O7" i="12"/>
  <c r="K8" i="12"/>
  <c r="L8" i="12"/>
  <c r="L28" i="12"/>
  <c r="N8" i="12"/>
  <c r="M10" i="12"/>
  <c r="P10" i="12"/>
  <c r="O10" i="12"/>
  <c r="M11" i="12"/>
  <c r="P11" i="12"/>
  <c r="M12" i="12"/>
  <c r="P12" i="12"/>
  <c r="O12" i="12"/>
  <c r="J13" i="12"/>
  <c r="M13" i="12"/>
  <c r="O13" i="12"/>
  <c r="M14" i="12"/>
  <c r="P14" i="12"/>
  <c r="O14" i="12"/>
  <c r="O27" i="12"/>
  <c r="C15" i="12"/>
  <c r="C16" i="12"/>
  <c r="E17" i="12"/>
  <c r="E12" i="12"/>
  <c r="E21" i="12"/>
  <c r="C18" i="12"/>
  <c r="C19" i="12"/>
  <c r="M19" i="12"/>
  <c r="P19" i="12"/>
  <c r="O19" i="12"/>
  <c r="J20" i="12"/>
  <c r="L20" i="12"/>
  <c r="O20" i="12"/>
  <c r="M20" i="12"/>
  <c r="P20" i="12"/>
  <c r="D24" i="12"/>
  <c r="D23" i="12"/>
  <c r="D29" i="12"/>
  <c r="B50" i="12"/>
  <c r="D50" i="12"/>
  <c r="E24" i="12"/>
  <c r="E23" i="12"/>
  <c r="E29" i="12"/>
  <c r="F24" i="12"/>
  <c r="F23" i="12"/>
  <c r="F29" i="12"/>
  <c r="C25" i="12"/>
  <c r="C24" i="12"/>
  <c r="C23" i="12"/>
  <c r="C29" i="12"/>
  <c r="C26" i="12"/>
  <c r="M26" i="12"/>
  <c r="O26" i="12"/>
  <c r="C27" i="12"/>
  <c r="J27" i="12"/>
  <c r="K27" i="12"/>
  <c r="K28" i="12"/>
  <c r="L27" i="12"/>
  <c r="N27" i="12"/>
  <c r="N28" i="12"/>
  <c r="I39" i="12"/>
  <c r="J39" i="12"/>
  <c r="D42" i="12"/>
  <c r="E42" i="12"/>
  <c r="D45" i="12"/>
  <c r="D46" i="12"/>
  <c r="B47" i="12"/>
  <c r="C47" i="12"/>
  <c r="D47" i="12"/>
  <c r="P13" i="12"/>
  <c r="C50" i="12"/>
  <c r="P27" i="12"/>
  <c r="O28" i="12"/>
  <c r="P2" i="12"/>
  <c r="P8" i="12"/>
  <c r="P28" i="12"/>
  <c r="M8" i="12"/>
  <c r="C17" i="12"/>
  <c r="C12" i="12"/>
  <c r="C21" i="12"/>
  <c r="J8" i="12"/>
  <c r="J28" i="12"/>
  <c r="M27" i="12"/>
  <c r="M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<sst xmlns="http://schemas.openxmlformats.org/spreadsheetml/2006/main" count="102" uniqueCount="94">
  <si>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</si>
  <si>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</si>
  <si>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</si>
  <si>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</si>
  <si>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</si>
  <si>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</si>
  <si>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</si>
  <si>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</si>
  <si>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</si>
  <si>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</si>
  <si>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</si>
  <si>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</si>
  <si>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</si>
  <si>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</si>
  <si>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</si>
  <si>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</si>
  <si>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</si>
  <si>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</si>
  <si>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</si>
  <si>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</si>
  <si>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</si>
  <si>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</si>
  <si>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</si>
  <si>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</si>
  <si>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</si>
  <si>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</si>
  <si>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</si>
  <si>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</si>
  <si>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</si>
  <si>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</si>
  <si>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</si>
  <si>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</si>
  <si>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</si>
  <si>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</si>
  <si>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</si>
  <si>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</si>
  <si>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</si>
  <si>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</si>
  <si>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</si>
  <si>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</si>
  <si>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</si>
  <si>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</si>
  <si>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</si>
  <si>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</si>
  <si>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</si>
  <si>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</si>
  <si>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</si>
  <si>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</si>
  <si>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</si>
  <si>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</si>
  <si>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</si>
  <si>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</si>
  <si>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</si>
  <si>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</si>
  <si>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</si>
  <si>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</si>
  <si>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</si>
  <si>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</si>
  <si>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</si>
  <si>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</si>
  <si>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</si>
  <si>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</si>
  <si>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</si>
  <si>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</si>
  <si>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</si>
  <si>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</si>
  <si>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</si>
  <si>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</si>
  <si>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</si>
  <si>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</si>
  <si>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</si>
  <si>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</si>
  <si>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</si>
  <si>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</si>
  <si>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</si>
  <si>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</si>
  <si>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</si>
  <si>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</si>
  <si>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</si>
  <si>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</si>
  <si>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</si>
  <si>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</si>
  <si>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</si>
  <si>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</si>
  <si>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</si>
  <si>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</si>
  <si>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</si>
  <si>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</si>
  <si>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</si>
  <si>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</si>
  <si>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</si>
  <si>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59 сесією</t>
  </si>
  <si>
    <t>Секретар Славутської міської ради</t>
  </si>
  <si>
    <r>
      <t xml:space="preserve"> </t>
    </r>
    <r>
      <rPr>
        <sz val="11"/>
        <rFont val="Times New Roman"/>
        <family val="1"/>
        <charset val="204"/>
      </rPr>
      <t>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 12.06.2026  №  13-59/2026 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</si>
</sst>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97" formatCode="0.0"/>
    <numFmt numFmtId="213" formatCode="#,##0.00;\-#,##0.00;#,&quot;-&quot;"/>
  </numFmts>
  <fonts count="62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8" fillId="0" borderId="5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57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showGridLines="0" showZeros="0" tabSelected="1" view="pageBreakPreview" topLeftCell="A16" zoomScaleNormal="100" workbookViewId="0">
      <selection activeCell="E4" sqref="E4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C1" s="156" t="s">
        <v>93</v>
      </c>
      <c r="D1" s="156"/>
      <c r="E1" s="156"/>
      <c r="F1" s="156"/>
      <c r="G1" s="76"/>
      <c r="H1" s="77"/>
      <c r="I1" s="78"/>
      <c r="J1" s="79" t="s">
        <v>87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52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90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51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50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54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55</v>
      </c>
      <c r="F8" s="158" t="s">
        <v>56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57</v>
      </c>
      <c r="B12" s="129" t="s">
        <v>3</v>
      </c>
      <c r="C12" s="144">
        <f>C17</f>
        <v>7181300</v>
      </c>
      <c r="D12" s="148">
        <f>D17</f>
        <v>-9472300</v>
      </c>
      <c r="E12" s="148">
        <f>E17</f>
        <v>16653600</v>
      </c>
      <c r="F12" s="148">
        <f>F17</f>
        <v>16422300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58</v>
      </c>
      <c r="B13" s="129" t="s">
        <v>59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60</v>
      </c>
      <c r="B14" s="129" t="s">
        <v>61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62</v>
      </c>
      <c r="B15" s="132" t="s">
        <v>63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64</v>
      </c>
      <c r="B16" s="132" t="s">
        <v>65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29.25" customHeight="1" x14ac:dyDescent="0.2">
      <c r="A17" s="128" t="s">
        <v>66</v>
      </c>
      <c r="B17" s="129" t="s">
        <v>67</v>
      </c>
      <c r="C17" s="144">
        <f>C18-C19+C20</f>
        <v>7181300</v>
      </c>
      <c r="D17" s="148">
        <f>D18-D19+D20</f>
        <v>-9472300</v>
      </c>
      <c r="E17" s="148">
        <f>E18-E19+E20</f>
        <v>16653600</v>
      </c>
      <c r="F17" s="148">
        <f>F18-F19+F20</f>
        <v>16422300</v>
      </c>
    </row>
    <row r="18" spans="1:26" s="116" customFormat="1" ht="14.25" customHeight="1" x14ac:dyDescent="0.2">
      <c r="A18" s="131" t="s">
        <v>68</v>
      </c>
      <c r="B18" s="132" t="s">
        <v>69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70</v>
      </c>
      <c r="B19" s="132" t="s">
        <v>71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66" t="s">
        <v>88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72</v>
      </c>
      <c r="B20" s="132" t="s">
        <v>4</v>
      </c>
      <c r="C20" s="144">
        <f>D20+E20</f>
        <v>0</v>
      </c>
      <c r="D20" s="133">
        <f>-2000000-1257900-3000000-10164400</f>
        <v>-16422300</v>
      </c>
      <c r="E20" s="133">
        <f>2000000+1257900+3000000+10164400</f>
        <v>16422300</v>
      </c>
      <c r="F20" s="133">
        <f>2000000+1257900+3000000+10164400</f>
        <v>16422300</v>
      </c>
      <c r="G20" s="115"/>
      <c r="H20" s="166" t="s">
        <v>89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73</v>
      </c>
      <c r="B21" s="147" t="s">
        <v>34</v>
      </c>
      <c r="C21" s="145">
        <f>C12</f>
        <v>7181300</v>
      </c>
      <c r="D21" s="149">
        <f>D12</f>
        <v>-9472300</v>
      </c>
      <c r="E21" s="149">
        <f>E12</f>
        <v>16653600</v>
      </c>
      <c r="F21" s="149">
        <f>F12</f>
        <v>16422300</v>
      </c>
      <c r="R21" s="138">
        <v>12427000</v>
      </c>
      <c r="S21" s="139"/>
      <c r="T21" s="139"/>
      <c r="U21" s="141" t="s">
        <v>83</v>
      </c>
      <c r="V21" s="139"/>
      <c r="W21" s="139"/>
      <c r="X21" s="140" t="s">
        <v>82</v>
      </c>
      <c r="Y21" s="139"/>
      <c r="Z21" s="120" t="s">
        <v>85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74</v>
      </c>
      <c r="B23" s="129" t="s">
        <v>75</v>
      </c>
      <c r="C23" s="144">
        <f>C24</f>
        <v>7181300</v>
      </c>
      <c r="D23" s="148">
        <f>D24</f>
        <v>-9472300</v>
      </c>
      <c r="E23" s="148">
        <f>E24</f>
        <v>16653600</v>
      </c>
      <c r="F23" s="148">
        <f>F24</f>
        <v>16422300</v>
      </c>
      <c r="X23" s="142" t="s">
        <v>84</v>
      </c>
      <c r="Z23" s="120" t="s">
        <v>85</v>
      </c>
    </row>
    <row r="24" spans="1:26" s="120" customFormat="1" ht="21.75" customHeight="1" x14ac:dyDescent="0.25">
      <c r="A24" s="128" t="s">
        <v>76</v>
      </c>
      <c r="B24" s="129" t="s">
        <v>77</v>
      </c>
      <c r="C24" s="144">
        <f>C25-C26+C27</f>
        <v>7181300</v>
      </c>
      <c r="D24" s="130">
        <f>D25-D26+D27</f>
        <v>-9472300</v>
      </c>
      <c r="E24" s="130">
        <f>E25-E26+E27</f>
        <v>16653600</v>
      </c>
      <c r="F24" s="130">
        <f>F25-F26+F27</f>
        <v>16422300</v>
      </c>
    </row>
    <row r="25" spans="1:26" s="120" customFormat="1" ht="18" customHeight="1" x14ac:dyDescent="0.25">
      <c r="A25" s="131" t="s">
        <v>78</v>
      </c>
      <c r="B25" s="132" t="s">
        <v>69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86</v>
      </c>
    </row>
    <row r="26" spans="1:26" s="123" customFormat="1" ht="25.5" customHeight="1" x14ac:dyDescent="0.25">
      <c r="A26" s="131" t="s">
        <v>79</v>
      </c>
      <c r="B26" s="132" t="s">
        <v>71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80</v>
      </c>
      <c r="B27" s="132" t="s">
        <v>4</v>
      </c>
      <c r="C27" s="144">
        <f>D27+E27</f>
        <v>0</v>
      </c>
      <c r="D27" s="133">
        <f>-2000000-1257900-3000000-10164400</f>
        <v>-16422300</v>
      </c>
      <c r="E27" s="133">
        <f>2000000+1257900+3000000+10164400</f>
        <v>16422300</v>
      </c>
      <c r="F27" s="133">
        <f>2000000+1257900+3000000+10164400</f>
        <v>16422300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81</v>
      </c>
      <c r="B28" s="132" t="s">
        <v>61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73</v>
      </c>
      <c r="B29" s="147" t="s">
        <v>34</v>
      </c>
      <c r="C29" s="145">
        <f>C23</f>
        <v>7181300</v>
      </c>
      <c r="D29" s="149">
        <f>D23</f>
        <v>-9472300</v>
      </c>
      <c r="E29" s="149">
        <f>E23</f>
        <v>16653600</v>
      </c>
      <c r="F29" s="149">
        <f>F23</f>
        <v>16422300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92</v>
      </c>
      <c r="B33" s="1"/>
      <c r="C33" s="1"/>
      <c r="D33" s="73" t="s">
        <v>49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91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1257900+10164400</f>
        <v>11422300</v>
      </c>
      <c r="E38" s="91">
        <v>10164400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2000000+3000000</f>
        <v>5000000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53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16422300</v>
      </c>
      <c r="E42" s="59">
        <f>SUM(E36:E41)</f>
        <v>10164400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461357134</v>
      </c>
      <c r="C45" s="69">
        <v>40623800</v>
      </c>
      <c r="D45" s="41">
        <f>B45+C45</f>
        <v>501980934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451884834</v>
      </c>
      <c r="C46" s="70">
        <v>57277400</v>
      </c>
      <c r="D46" s="71">
        <f>B46+C46</f>
        <v>509162234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9472300</v>
      </c>
      <c r="C47" s="44">
        <f>C45-C46</f>
        <v>-16653600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hidden="1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C1:F1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Мирослава</cp:lastModifiedBy>
  <cp:lastPrinted>2026-06-16T07:52:17Z</cp:lastPrinted>
  <dcterms:created xsi:type="dcterms:W3CDTF">2014-01-17T10:52:16Z</dcterms:created>
  <dcterms:modified xsi:type="dcterms:W3CDTF">2026-06-16T07:52:52Z</dcterms:modified>
</cp:coreProperties>
</file>