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9 сесія\рішення\"/>
    </mc:Choice>
  </mc:AlternateContent>
  <bookViews>
    <workbookView xWindow="0" yWindow="0" windowWidth="28800" windowHeight="1231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 fullCalcOnLoad="1"/>
</workbook>
</file>

<file path=xl/calcChain.xml><?xml version="1.0" encoding="utf-8"?>
<calcChain xmlns="http://schemas.openxmlformats.org/spreadsheetml/2006/main">
  <c r="F27" i="12" l="1"/>
  <c r="F20" i="12"/>
  <c r="E26" i="12"/>
  <c r="C26" i="12"/>
  <c r="E27" i="12"/>
  <c r="C27" i="12"/>
  <c r="C24" i="12"/>
  <c r="C23" i="12"/>
  <c r="C29" i="12"/>
  <c r="D27" i="12"/>
  <c r="F17" i="12"/>
  <c r="F12" i="12"/>
  <c r="F21" i="12"/>
  <c r="E20" i="12"/>
  <c r="D20" i="12"/>
  <c r="D39" i="12"/>
  <c r="D42" i="12"/>
  <c r="E44" i="12"/>
  <c r="E19" i="12"/>
  <c r="E17" i="12"/>
  <c r="E12" i="12"/>
  <c r="E21" i="12"/>
  <c r="E42" i="12"/>
  <c r="J20" i="12"/>
  <c r="M20" i="12"/>
  <c r="J13" i="12"/>
  <c r="J2" i="12"/>
  <c r="M2" i="12"/>
  <c r="F24" i="12"/>
  <c r="F23" i="12"/>
  <c r="F29" i="12"/>
  <c r="C25" i="12"/>
  <c r="C18" i="12"/>
  <c r="D26" i="12"/>
  <c r="D24" i="12"/>
  <c r="D23" i="12"/>
  <c r="D29" i="12"/>
  <c r="D19" i="12"/>
  <c r="C19" i="12"/>
  <c r="C17" i="12"/>
  <c r="C12" i="12"/>
  <c r="C21" i="12"/>
  <c r="C47" i="12"/>
  <c r="C50" i="12"/>
  <c r="L8" i="12"/>
  <c r="L27" i="12"/>
  <c r="L28" i="12"/>
  <c r="D45" i="12"/>
  <c r="M11" i="12"/>
  <c r="P11" i="12"/>
  <c r="K8" i="12"/>
  <c r="K28" i="12"/>
  <c r="D46" i="12"/>
  <c r="K27" i="12"/>
  <c r="M10" i="12"/>
  <c r="M12" i="12"/>
  <c r="P12" i="12"/>
  <c r="M13" i="12"/>
  <c r="P13" i="12"/>
  <c r="M14" i="12"/>
  <c r="P14" i="12"/>
  <c r="M19" i="12"/>
  <c r="P19" i="12"/>
  <c r="M3" i="12"/>
  <c r="P3" i="12"/>
  <c r="M4" i="12"/>
  <c r="P4" i="12"/>
  <c r="M5" i="12"/>
  <c r="P5" i="12"/>
  <c r="M6" i="12"/>
  <c r="P6" i="12"/>
  <c r="M7" i="12"/>
  <c r="P7" i="12"/>
  <c r="O20" i="12"/>
  <c r="O19" i="12"/>
  <c r="O14" i="12"/>
  <c r="O13" i="12"/>
  <c r="O10" i="12"/>
  <c r="O12" i="12"/>
  <c r="O26" i="12"/>
  <c r="O27" i="12"/>
  <c r="O4" i="12"/>
  <c r="O5" i="12"/>
  <c r="O6" i="12"/>
  <c r="O7" i="12"/>
  <c r="N8" i="12"/>
  <c r="N27" i="12"/>
  <c r="N28" i="12"/>
  <c r="O3" i="12"/>
  <c r="M26" i="12"/>
  <c r="J39" i="12"/>
  <c r="I39" i="12"/>
  <c r="B47" i="12"/>
  <c r="B50" i="12"/>
  <c r="O2" i="12"/>
  <c r="O8" i="12"/>
  <c r="O28" i="12"/>
  <c r="P10" i="12"/>
  <c r="J27" i="12"/>
  <c r="E24" i="12"/>
  <c r="E23" i="12"/>
  <c r="E29" i="12"/>
  <c r="C20" i="12"/>
  <c r="D17" i="12"/>
  <c r="D12" i="12"/>
  <c r="D21" i="12"/>
  <c r="P2" i="12"/>
  <c r="P8" i="12"/>
  <c r="M8" i="12"/>
  <c r="P20" i="12"/>
  <c r="P27" i="12"/>
  <c r="M27" i="12"/>
  <c r="J8" i="12"/>
  <c r="J28" i="12"/>
  <c r="P28" i="12"/>
  <c r="M28" i="12"/>
  <c r="D47" i="12"/>
  <c r="D50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<sst xmlns="http://schemas.openxmlformats.org/spreadsheetml/2006/main" count="102" uniqueCount="94">
  <si>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</si>
  <si>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</si>
  <si>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</si>
  <si>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</si>
  <si>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</si>
  <si>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</si>
  <si>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</si>
  <si>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</si>
  <si>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</si>
  <si>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</si>
  <si>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</si>
  <si>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</si>
  <si>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</si>
  <si>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</si>
  <si>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</si>
  <si>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</si>
  <si>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</si>
  <si>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</si>
  <si>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</si>
  <si>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</si>
  <si>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</si>
  <si>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</si>
  <si>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</si>
  <si>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</si>
  <si>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</si>
  <si>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</si>
  <si>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</si>
  <si>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</si>
  <si>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</si>
  <si>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</si>
  <si>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</si>
  <si>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</si>
  <si>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</si>
  <si>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</si>
  <si>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</si>
  <si>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</si>
  <si>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</si>
  <si>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</si>
  <si>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</si>
  <si>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</si>
  <si>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</si>
  <si>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</si>
  <si>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</si>
  <si>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</si>
  <si>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</si>
  <si>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</si>
  <si>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</si>
  <si>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</si>
  <si>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</si>
  <si>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</si>
  <si>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</si>
  <si>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</si>
  <si>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</si>
  <si>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</si>
  <si>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</si>
  <si>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</si>
  <si>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</si>
  <si>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</si>
  <si>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</si>
  <si>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</si>
  <si>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</si>
  <si>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</si>
  <si>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</si>
  <si>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</si>
  <si>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</si>
  <si>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</si>
  <si>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</si>
  <si>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</si>
  <si>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</si>
  <si>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</si>
  <si>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</si>
  <si>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</si>
  <si>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</si>
  <si>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</si>
  <si>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</si>
  <si>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</si>
  <si>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</si>
  <si>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</si>
  <si>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</si>
  <si>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</si>
  <si>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</si>
  <si>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</si>
  <si>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</si>
  <si>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</si>
  <si>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</si>
  <si>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</si>
  <si>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</si>
  <si>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</si>
  <si>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</si>
  <si>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передано 45 сесією</t>
  </si>
  <si>
    <t>Залишки на 01.01.2025</t>
  </si>
  <si>
    <t>Субвенція харчув</t>
  </si>
  <si>
    <t>Субв осв</t>
  </si>
  <si>
    <t xml:space="preserve">                                      Додаток 2
до рішення Славутської міської ради від  01.08.2025  №12-49/2025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</si>
</sst>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97" formatCode="0.0"/>
    <numFmt numFmtId="213" formatCode="#,##0.00;\-#,##0.00;#,&quot;-&quot;"/>
  </numFmts>
  <fonts count="61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2" xfId="0" applyNumberFormat="1" applyFont="1" applyBorder="1"/>
    <xf numFmtId="4" fontId="45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213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213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213" fontId="51" fillId="24" borderId="5" xfId="0" applyNumberFormat="1" applyFont="1" applyFill="1" applyBorder="1" applyAlignment="1">
      <alignment horizontal="right" vertical="center"/>
    </xf>
    <xf numFmtId="213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213" fontId="51" fillId="25" borderId="5" xfId="0" applyNumberFormat="1" applyFont="1" applyFill="1" applyBorder="1" applyAlignment="1">
      <alignment horizontal="right" vertical="center"/>
    </xf>
    <xf numFmtId="213" fontId="51" fillId="25" borderId="5" xfId="0" applyNumberFormat="1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7" fillId="0" borderId="5" xfId="0" applyFont="1" applyBorder="1" applyAlignment="1">
      <alignment horizontal="center" vertical="center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8" fillId="0" borderId="5" xfId="0" applyFont="1" applyBorder="1" applyAlignment="1">
      <alignment horizontal="center" vertic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left" vertical="center" wrapText="1"/>
    </xf>
  </cellXfs>
  <cellStyles count="57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26" width="9.1640625" style="2" hidden="1" customWidth="1"/>
    <col min="27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77" t="s">
        <v>93</v>
      </c>
      <c r="E1" s="177"/>
      <c r="F1" s="177"/>
      <c r="G1" s="76"/>
      <c r="H1" s="77"/>
      <c r="I1" s="78"/>
      <c r="J1" s="79" t="s">
        <v>90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74" t="s">
        <v>53</v>
      </c>
      <c r="I2" s="175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55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76"/>
      <c r="B6" s="176"/>
      <c r="C6" s="176"/>
      <c r="D6" s="176"/>
      <c r="E6" s="176"/>
      <c r="F6" s="100" t="s">
        <v>51</v>
      </c>
      <c r="G6" s="101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69" t="s">
        <v>0</v>
      </c>
      <c r="B7" s="169" t="s">
        <v>56</v>
      </c>
      <c r="C7" s="170" t="s">
        <v>42</v>
      </c>
      <c r="D7" s="160" t="s">
        <v>1</v>
      </c>
      <c r="E7" s="160" t="s">
        <v>2</v>
      </c>
      <c r="F7" s="160"/>
      <c r="G7" s="102"/>
      <c r="H7" s="154" t="s">
        <v>10</v>
      </c>
      <c r="I7" s="155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69"/>
      <c r="B8" s="169"/>
      <c r="C8" s="170"/>
      <c r="D8" s="160"/>
      <c r="E8" s="169" t="s">
        <v>57</v>
      </c>
      <c r="F8" s="169" t="s">
        <v>58</v>
      </c>
      <c r="G8" s="107"/>
      <c r="H8" s="166" t="s">
        <v>46</v>
      </c>
      <c r="I8" s="166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69"/>
      <c r="B9" s="169"/>
      <c r="C9" s="170"/>
      <c r="D9" s="160"/>
      <c r="E9" s="169"/>
      <c r="F9" s="169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3"/>
      <c r="H11" s="162" t="s">
        <v>12</v>
      </c>
      <c r="I11" s="163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17270318.52</v>
      </c>
      <c r="D12" s="149">
        <f>D17</f>
        <v>-6745848.7599999979</v>
      </c>
      <c r="E12" s="149">
        <f>E17</f>
        <v>24016167.279999997</v>
      </c>
      <c r="F12" s="149">
        <f>F17</f>
        <v>19172848.759999998</v>
      </c>
      <c r="G12" s="116"/>
      <c r="H12" s="162" t="s">
        <v>13</v>
      </c>
      <c r="I12" s="163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62" t="s">
        <v>14</v>
      </c>
      <c r="I13" s="163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17270318.52</v>
      </c>
      <c r="D17" s="149">
        <f>D18-D19+D20</f>
        <v>-6745848.7599999979</v>
      </c>
      <c r="E17" s="149">
        <f>E18-E19+E20</f>
        <v>24016167.279999997</v>
      </c>
      <c r="F17" s="149">
        <f>F18-F19+F20</f>
        <v>19172848.759999998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203862.79999999935</v>
      </c>
      <c r="D19" s="134">
        <f>12527276.76-12427000</f>
        <v>100276.75999999978</v>
      </c>
      <c r="E19" s="134">
        <f>4946904.56-4241400-115318.52-248100-238500</f>
        <v>103586.03999999957</v>
      </c>
      <c r="F19" s="134">
        <v>64169.440000000002</v>
      </c>
      <c r="G19" s="112"/>
      <c r="H19" s="154" t="s">
        <v>91</v>
      </c>
      <c r="I19" s="155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-5025700-350000-3436600-592160-664178-8904210.76-200000</f>
        <v>-19172848.759999998</v>
      </c>
      <c r="E20" s="134">
        <f>5025700+350000+3436600+592160+664178+8904210.76+200000</f>
        <v>19172848.759999998</v>
      </c>
      <c r="F20" s="134">
        <f>5025700+350000+3436600+592160+664178+8904210.76+200000</f>
        <v>19172848.759999998</v>
      </c>
      <c r="G20" s="116"/>
      <c r="H20" s="154" t="s">
        <v>92</v>
      </c>
      <c r="I20" s="155"/>
      <c r="J20" s="96">
        <f>115318.52+29545.8</f>
        <v>144864.32000000001</v>
      </c>
      <c r="K20" s="96"/>
      <c r="L20" s="96">
        <v>115318.52</v>
      </c>
      <c r="M20" s="96">
        <f t="shared" si="4"/>
        <v>29545.800000000003</v>
      </c>
      <c r="N20" s="96"/>
      <c r="O20" s="96">
        <f t="shared" si="1"/>
        <v>115318.52</v>
      </c>
      <c r="P20" s="96">
        <f t="shared" si="5"/>
        <v>29545.800000000003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17270318.52</v>
      </c>
      <c r="D21" s="150">
        <f>D12</f>
        <v>-6745848.7599999979</v>
      </c>
      <c r="E21" s="150">
        <f>E12</f>
        <v>24016167.279999997</v>
      </c>
      <c r="F21" s="150">
        <f>F12</f>
        <v>19172848.759999998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17270318.52</v>
      </c>
      <c r="D23" s="149">
        <f>D24</f>
        <v>-6745848.7599999979</v>
      </c>
      <c r="E23" s="149">
        <f>E24</f>
        <v>24016167.279999997</v>
      </c>
      <c r="F23" s="149">
        <f>F24</f>
        <v>19172848.759999998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17270318.52</v>
      </c>
      <c r="D24" s="131">
        <f>D25-D26+D27</f>
        <v>-6745848.7599999979</v>
      </c>
      <c r="E24" s="131">
        <f>E25-E26+E27</f>
        <v>24016167.279999997</v>
      </c>
      <c r="F24" s="131">
        <f>F25-F26+F27</f>
        <v>19172848.759999998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203862.79999999935</v>
      </c>
      <c r="D26" s="134">
        <f>12527276.76-12427000</f>
        <v>100276.75999999978</v>
      </c>
      <c r="E26" s="134">
        <f>4946904.56-4241400-115318.52-248100-238500</f>
        <v>103586.03999999957</v>
      </c>
      <c r="F26" s="134">
        <v>64169.440000000002</v>
      </c>
      <c r="G26" s="122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-5025700-350000-3436600-592160-664178-8904210.76-200000</f>
        <v>-19172848.759999998</v>
      </c>
      <c r="E27" s="134">
        <f>5025700+350000+3436600+592160+664178+8904210.76+200000</f>
        <v>19172848.759999998</v>
      </c>
      <c r="F27" s="134">
        <f>5025700+350000+3436600+592160+664178+8904210.76+200000</f>
        <v>19172848.759999998</v>
      </c>
      <c r="G27" s="125"/>
      <c r="H27" s="156" t="s">
        <v>15</v>
      </c>
      <c r="I27" s="156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4843318.5199999996</v>
      </c>
      <c r="M27" s="126">
        <f t="shared" si="6"/>
        <v>103586.03999999998</v>
      </c>
      <c r="N27" s="126">
        <f t="shared" si="6"/>
        <v>0</v>
      </c>
      <c r="O27" s="126">
        <f t="shared" si="6"/>
        <v>4595218.5199999996</v>
      </c>
      <c r="P27" s="126">
        <f t="shared" si="6"/>
        <v>103586.03999999998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57" t="s">
        <v>47</v>
      </c>
      <c r="I28" s="158"/>
      <c r="J28" s="127">
        <f t="shared" ref="J28:P28" si="7">J8+J27</f>
        <v>17474181.32</v>
      </c>
      <c r="K28" s="127">
        <f t="shared" si="7"/>
        <v>0</v>
      </c>
      <c r="L28" s="127">
        <f t="shared" si="7"/>
        <v>17270318.52</v>
      </c>
      <c r="M28" s="127">
        <f t="shared" si="7"/>
        <v>203862.80000000028</v>
      </c>
      <c r="N28" s="127">
        <f t="shared" si="7"/>
        <v>0</v>
      </c>
      <c r="O28" s="127">
        <f t="shared" si="7"/>
        <v>17022218.52</v>
      </c>
      <c r="P28" s="127">
        <f t="shared" si="7"/>
        <v>203862.80000000028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17270318.52</v>
      </c>
      <c r="D29" s="150">
        <f>D23</f>
        <v>-6745848.7599999979</v>
      </c>
      <c r="E29" s="150">
        <f>E23</f>
        <v>24016167.279999997</v>
      </c>
      <c r="F29" s="150">
        <f>F23</f>
        <v>19172848.759999998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89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>
        <v>8904210.7599999998</v>
      </c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2668900+350000+3436600+592160+664178+200000</f>
        <v>7911838</v>
      </c>
      <c r="E39" s="88">
        <v>200000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19172848.759999998</v>
      </c>
      <c r="E42" s="59">
        <f>SUM(E36:E41)</f>
        <v>200000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407818140.75999999</v>
      </c>
      <c r="C45" s="69">
        <v>53767571</v>
      </c>
      <c r="D45" s="41">
        <f>B45+C45</f>
        <v>461585711.75999999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401072292</v>
      </c>
      <c r="C46" s="70">
        <v>77783738.280000001</v>
      </c>
      <c r="D46" s="71">
        <f>B46+C46</f>
        <v>478856030.27999997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6745848.7599999905</v>
      </c>
      <c r="C47" s="44">
        <f>C45-C46</f>
        <v>-24016167.280000001</v>
      </c>
      <c r="D47" s="42">
        <f>B47+C47</f>
        <v>-17270318.520000011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-7.4505805969238281E-9</v>
      </c>
      <c r="C50" s="52">
        <f>E29+C47</f>
        <v>0</v>
      </c>
      <c r="D50" s="54">
        <f>B50+C50</f>
        <v>-7.4505805969238281E-9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14:I14"/>
    <mergeCell ref="E7:F7"/>
    <mergeCell ref="A3:F3"/>
    <mergeCell ref="H11:I11"/>
    <mergeCell ref="H3:I3"/>
    <mergeCell ref="H6:I6"/>
    <mergeCell ref="H7:I7"/>
    <mergeCell ref="H8:I8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2025-08-04T12:05:35Z</cp:lastPrinted>
  <dcterms:created xsi:type="dcterms:W3CDTF">2014-01-17T10:52:16Z</dcterms:created>
  <dcterms:modified xsi:type="dcterms:W3CDTF">2025-08-04T12:05:46Z</dcterms:modified>
</cp:coreProperties>
</file>