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Дмитро\Desktop\58\проекти\"/>
    </mc:Choice>
  </mc:AlternateContent>
  <xr:revisionPtr revIDLastSave="0" documentId="8_{AD49D090-0009-489A-BFC1-FB168A1DEE9E}" xr6:coauthVersionLast="47" xr6:coauthVersionMax="47" xr10:uidLastSave="{00000000-0000-0000-0000-000000000000}"/>
  <bookViews>
    <workbookView xWindow="1950" yWindow="1635" windowWidth="13230" windowHeight="14565" xr2:uid="{14BA5976-7CFC-4438-85EE-5EF040E6FB5C}"/>
  </bookViews>
  <sheets>
    <sheet name="Лист1" sheetId="1" r:id="rId1"/>
  </sheets>
  <definedNames>
    <definedName name="_xlnm.Print_Titles" localSheetId="0">Лист1!$11:$11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" i="1" l="1"/>
  <c r="D12" i="1"/>
  <c r="E12" i="1"/>
  <c r="F12" i="1"/>
  <c r="G12" i="1"/>
  <c r="H12" i="1"/>
  <c r="C13" i="1"/>
  <c r="D13" i="1"/>
  <c r="E13" i="1"/>
  <c r="F13" i="1"/>
  <c r="G13" i="1"/>
  <c r="C14" i="1"/>
  <c r="D14" i="1"/>
  <c r="E14" i="1"/>
  <c r="F14" i="1"/>
  <c r="G14" i="1"/>
  <c r="E15" i="1"/>
  <c r="E16" i="1"/>
  <c r="E17" i="1"/>
  <c r="E18" i="1"/>
  <c r="E19" i="1"/>
  <c r="C20" i="1"/>
  <c r="D20" i="1"/>
  <c r="E20" i="1"/>
  <c r="F20" i="1"/>
  <c r="G20" i="1"/>
  <c r="E21" i="1"/>
  <c r="C22" i="1"/>
  <c r="D22" i="1"/>
  <c r="E22" i="1"/>
  <c r="C23" i="1"/>
  <c r="D23" i="1"/>
  <c r="E23" i="1"/>
  <c r="E24" i="1"/>
  <c r="E25" i="1"/>
  <c r="D26" i="1"/>
  <c r="C28" i="1"/>
  <c r="D28" i="1"/>
  <c r="E28" i="1"/>
  <c r="E29" i="1"/>
  <c r="C30" i="1"/>
  <c r="D30" i="1"/>
  <c r="E30" i="1"/>
  <c r="F30" i="1"/>
  <c r="G30" i="1"/>
  <c r="C31" i="1"/>
  <c r="D31" i="1"/>
  <c r="E31" i="1"/>
  <c r="E32" i="1"/>
  <c r="C33" i="1"/>
  <c r="D33" i="1"/>
  <c r="E33" i="1"/>
  <c r="E34" i="1"/>
  <c r="C35" i="1"/>
  <c r="D35" i="1"/>
  <c r="E35" i="1"/>
  <c r="E36" i="1"/>
  <c r="E37" i="1"/>
  <c r="C38" i="1"/>
  <c r="D38" i="1"/>
  <c r="E38" i="1"/>
  <c r="F38" i="1"/>
  <c r="G38" i="1"/>
  <c r="C39" i="1"/>
  <c r="D39" i="1"/>
  <c r="E39" i="1"/>
  <c r="F39" i="1"/>
  <c r="G39" i="1"/>
  <c r="E40" i="1"/>
  <c r="E41" i="1"/>
  <c r="E42" i="1"/>
  <c r="E43" i="1"/>
  <c r="E44" i="1"/>
  <c r="E45" i="1"/>
  <c r="E46" i="1"/>
  <c r="E47" i="1"/>
  <c r="E48" i="1"/>
  <c r="E49" i="1"/>
  <c r="C50" i="1"/>
  <c r="D50" i="1"/>
  <c r="E50" i="1"/>
  <c r="F50" i="1"/>
  <c r="G50" i="1"/>
  <c r="E51" i="1"/>
  <c r="C52" i="1"/>
  <c r="D52" i="1"/>
  <c r="E52" i="1"/>
  <c r="F52" i="1"/>
  <c r="G52" i="1"/>
  <c r="E54" i="1"/>
  <c r="E55" i="1"/>
  <c r="E56" i="1"/>
  <c r="C57" i="1"/>
  <c r="D57" i="1"/>
  <c r="F57" i="1"/>
  <c r="G57" i="1"/>
  <c r="H57" i="1"/>
  <c r="C58" i="1"/>
  <c r="D58" i="1"/>
  <c r="F58" i="1"/>
  <c r="G58" i="1"/>
  <c r="H58" i="1"/>
  <c r="H59" i="1"/>
  <c r="H60" i="1"/>
  <c r="H61" i="1"/>
  <c r="G62" i="1"/>
  <c r="C64" i="1"/>
  <c r="D64" i="1"/>
  <c r="E64" i="1"/>
  <c r="F64" i="1"/>
  <c r="G64" i="1"/>
  <c r="H64" i="1"/>
  <c r="C65" i="1"/>
  <c r="D65" i="1"/>
  <c r="E65" i="1"/>
  <c r="F65" i="1"/>
  <c r="G65" i="1"/>
  <c r="C66" i="1"/>
  <c r="D66" i="1"/>
  <c r="E66" i="1"/>
  <c r="F66" i="1"/>
  <c r="G66" i="1"/>
  <c r="E67" i="1"/>
  <c r="C69" i="1"/>
  <c r="D69" i="1"/>
  <c r="E69" i="1"/>
  <c r="F69" i="1"/>
  <c r="G69" i="1"/>
  <c r="E71" i="1"/>
  <c r="E72" i="1"/>
  <c r="E73" i="1"/>
  <c r="E75" i="1"/>
  <c r="C76" i="1"/>
  <c r="D76" i="1"/>
  <c r="E76" i="1"/>
  <c r="F76" i="1"/>
  <c r="G76" i="1"/>
  <c r="C77" i="1"/>
  <c r="D77" i="1"/>
  <c r="E77" i="1"/>
  <c r="F77" i="1"/>
  <c r="G77" i="1"/>
  <c r="E78" i="1"/>
  <c r="E79" i="1"/>
  <c r="E80" i="1"/>
  <c r="E81" i="1"/>
  <c r="C83" i="1"/>
  <c r="D83" i="1"/>
  <c r="E83" i="1"/>
  <c r="F83" i="1"/>
  <c r="G83" i="1"/>
  <c r="E84" i="1"/>
  <c r="C85" i="1"/>
  <c r="D85" i="1"/>
  <c r="E85" i="1"/>
  <c r="F85" i="1"/>
  <c r="G85" i="1"/>
  <c r="E86" i="1"/>
  <c r="H88" i="1"/>
  <c r="E89" i="1"/>
  <c r="C90" i="1"/>
  <c r="D90" i="1"/>
  <c r="E90" i="1"/>
  <c r="F90" i="1"/>
  <c r="G90" i="1"/>
  <c r="C91" i="1"/>
  <c r="D91" i="1"/>
  <c r="E91" i="1"/>
  <c r="F91" i="1"/>
  <c r="G91" i="1"/>
  <c r="E92" i="1"/>
  <c r="C95" i="1"/>
  <c r="D95" i="1"/>
  <c r="F95" i="1"/>
  <c r="G95" i="1"/>
  <c r="H95" i="1"/>
  <c r="F96" i="1"/>
  <c r="G96" i="1"/>
  <c r="H96" i="1"/>
  <c r="H97" i="1"/>
  <c r="H98" i="1"/>
  <c r="G100" i="1"/>
  <c r="C103" i="1"/>
  <c r="D103" i="1"/>
  <c r="E103" i="1"/>
  <c r="F103" i="1"/>
  <c r="G103" i="1"/>
  <c r="H103" i="1"/>
  <c r="C104" i="1"/>
  <c r="D104" i="1"/>
  <c r="E104" i="1"/>
  <c r="F104" i="1"/>
  <c r="G104" i="1"/>
  <c r="H104" i="1"/>
  <c r="C105" i="1"/>
  <c r="D105" i="1"/>
  <c r="E105" i="1"/>
  <c r="F105" i="1"/>
  <c r="G105" i="1"/>
  <c r="E106" i="1"/>
  <c r="H107" i="1"/>
  <c r="C108" i="1"/>
  <c r="D108" i="1"/>
  <c r="F108" i="1"/>
  <c r="G108" i="1"/>
  <c r="H108" i="1"/>
  <c r="C109" i="1"/>
  <c r="D109" i="1"/>
  <c r="F109" i="1"/>
  <c r="G109" i="1"/>
  <c r="H109" i="1"/>
  <c r="H110" i="1"/>
  <c r="C111" i="1"/>
  <c r="D111" i="1"/>
  <c r="F111" i="1"/>
  <c r="G111" i="1"/>
  <c r="H111" i="1"/>
  <c r="H112" i="1"/>
  <c r="C113" i="1"/>
  <c r="D113" i="1"/>
  <c r="E113" i="1"/>
  <c r="F113" i="1"/>
  <c r="G113" i="1"/>
  <c r="H113" i="1"/>
  <c r="C114" i="1"/>
  <c r="D114" i="1"/>
  <c r="E114" i="1"/>
  <c r="F114" i="1"/>
  <c r="G114" i="1"/>
  <c r="H114" i="1"/>
  <c r="C115" i="1"/>
  <c r="D115" i="1"/>
  <c r="E115" i="1"/>
  <c r="F115" i="1"/>
  <c r="G115" i="1"/>
  <c r="H115" i="1"/>
  <c r="C116" i="1"/>
  <c r="D116" i="1"/>
  <c r="E116" i="1"/>
  <c r="F116" i="1"/>
  <c r="G116" i="1"/>
  <c r="H116" i="1"/>
  <c r="E117" i="1"/>
  <c r="E118" i="1"/>
  <c r="C119" i="1"/>
  <c r="D119" i="1"/>
  <c r="E119" i="1"/>
  <c r="F119" i="1"/>
  <c r="G119" i="1"/>
  <c r="E120" i="1"/>
  <c r="E121" i="1"/>
  <c r="E124" i="1"/>
  <c r="E125" i="1"/>
  <c r="E126" i="1"/>
  <c r="C127" i="1"/>
  <c r="D127" i="1"/>
  <c r="E127" i="1"/>
  <c r="E128" i="1"/>
  <c r="C130" i="1"/>
  <c r="D130" i="1"/>
  <c r="E130" i="1"/>
  <c r="F130" i="1"/>
  <c r="G130" i="1"/>
  <c r="E132" i="1"/>
  <c r="E138" i="1"/>
  <c r="E139" i="1"/>
  <c r="E140" i="1"/>
  <c r="C141" i="1"/>
  <c r="D141" i="1"/>
  <c r="E141" i="1"/>
  <c r="F141" i="1"/>
  <c r="G141" i="1"/>
  <c r="H141" i="1"/>
</calcChain>
</file>

<file path=xl/sharedStrings.xml><?xml version="1.0" encoding="utf-8"?>
<sst xmlns="http://schemas.openxmlformats.org/spreadsheetml/2006/main" count="149" uniqueCount="143">
  <si>
    <t>Код</t>
  </si>
  <si>
    <t>Загальний фонд</t>
  </si>
  <si>
    <t>Спеціальний фонд</t>
  </si>
  <si>
    <t>Податкові надходження  </t>
  </si>
  <si>
    <t>Податки на доходи, податки на прибуток, податки на збільшення ринкової вартості  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</si>
  <si>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</si>
  <si>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</si>
  <si>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</si>
  <si>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</si>
  <si>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прибуток підприємств  </t>
  </si>
  <si>
    <t>Податок на прибуток підприємств та фінансових установ комунальної власності </t>
  </si>
  <si>
    <t>Внутрішні податки на товари та послуги  </t>
  </si>
  <si>
    <t>Акцизний податок з реалізації суб`єктами господарювання роздрібної торгівлі підакцизних товарів</t>
  </si>
  <si>
    <t>Місцеві податки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</si>
  <si>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</si>
  <si>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</si>
  <si>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</si>
  <si>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Земельний податок з юридичних осіб  </t>
  </si>
  <si>
    <t>Орендна плата з юридичних осіб  </t>
  </si>
  <si>
    <t>Земельний податок з фізичних осіб  </t>
  </si>
  <si>
    <t>Орендна плата з фізичних осіб  </t>
  </si>
  <si>
    <t>Транспортний податок з фізичних осіб</t>
  </si>
  <si>
    <t>Транспортний податок з юридичних осіб</t>
  </si>
  <si>
    <t>Туристичний збір </t>
  </si>
  <si>
    <t>Туристичний збір, сплачений фізичними особами </t>
  </si>
  <si>
    <t>Єдиний податок  </t>
  </si>
  <si>
    <t>Єдиний податок з юридичних осіб </t>
  </si>
  <si>
    <t>Єдиний податок з фізичних осіб </t>
  </si>
  <si>
    <t>Інші податки та збори </t>
  </si>
  <si>
    <t>Екологічний податок </t>
  </si>
  <si>
    <t>Надходження від викидів забруднюючих речовин в атмосферне повітря стаціонарними джерелами забруднення </t>
  </si>
  <si>
    <t>Надходження від скидів забруднюючих речовин безпосередньо у водні об`єкти 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</si>
  <si>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 </t>
  </si>
  <si>
    <t>Неподаткові надходження  </t>
  </si>
  <si>
    <t>Доходи від власності та підприємницької діяльності  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</si>
  <si>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</si>
  <si>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  </t>
  </si>
  <si>
    <t>Адміністративні штрафи та інші санкції </t>
  </si>
  <si>
    <t>Адміністративні збори та платежі, доходи від некомерційної господарської діяльності </t>
  </si>
  <si>
    <t>Плата за надання адміністративних послуг</t>
  </si>
  <si>
    <t>Плата за надання інших адміністративних послуг</t>
  </si>
  <si>
    <t>Державне мито  </t>
  </si>
  <si>
    <t>Державне мито, що сплачується за місцем розгляду та оформлення документів, у тому числі за оформлення документів на спадщину і дарування  </t>
  </si>
  <si>
    <t>Державне мито, не віднесене до інших категорій  </t>
  </si>
  <si>
    <t>Інші неподаткові надходження  </t>
  </si>
  <si>
    <t>Надходження коштів пайової участі у розвитку інфраструктури населеного пункту</t>
  </si>
  <si>
    <t>Власні надходження бюджетних установ  </t>
  </si>
  <si>
    <t>Надходження від плати за послуги, що надаються бюджетними установами згідно із законодавством </t>
  </si>
  <si>
    <t>Доходи від операцій з капіталом  </t>
  </si>
  <si>
    <t>Надходження від продажу основного капіталу  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</si>
  <si>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 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</si>
  <si>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  </t>
  </si>
  <si>
    <t>Кошти від продажу землі і нематеріальних активів </t>
  </si>
  <si>
    <t>Кошти від продажу землі  </t>
  </si>
  <si>
    <t>Цільові фонди  </t>
  </si>
  <si>
    <t>Офіційні трансферти  </t>
  </si>
  <si>
    <t>Від органів державного управління  </t>
  </si>
  <si>
    <t>Дотації  </t>
  </si>
  <si>
    <t>Базова дотація</t>
  </si>
  <si>
    <t>Субвенції  </t>
  </si>
  <si>
    <t>Освітня субвенція з державного бюджету місцевим бюджетам</t>
  </si>
  <si>
    <t>Найменування надходжень</t>
  </si>
  <si>
    <t>Фактично надійшло</t>
  </si>
  <si>
    <t>Державне мито за дії, пов'язані з одержанням патентів на об'єкти права інтелектуальної власності, підтриманням їх чинності та передаванням прав їхніми власниками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</si>
  <si>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</t>
  </si>
  <si>
    <t>Інші джерела власних надходжень бюджетних установ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</si>
  <si>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(частки, паї) господарських товариств, у статутних капіталах яких є держава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</si>
  <si>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</si>
  <si>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спеціальне використання лісових ресурсів</t>
  </si>
  <si>
    <t>Рентна плата та плата за використання інших природних ресурсів</t>
  </si>
  <si>
    <t>РАЗОМ ДОХОДІВ без урахування трансфертів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</si>
  <si>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</si>
  <si>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особами,які є власниками об`єктів нежитлової нерухомості</t>
  </si>
  <si>
    <t>Плата за розміщення тимчасово вільних коштів місцевих бюджетів </t>
  </si>
  <si>
    <t>Адміністративний збір за державну реєстрацію речових прав на нерухоме майно та їх обтяжень</t>
  </si>
  <si>
    <t>Медична субвенція з державного бюджету місцевим бюджетам</t>
  </si>
  <si>
    <t>Єдиний податок з фізичних осіб, нарахований до 1 січня 2011р.</t>
  </si>
  <si>
    <t xml:space="preserve">    Додаток  1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</si>
  <si>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</si>
  <si>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</si>
  <si>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 </t>
  </si>
  <si>
    <t>Адміністративний збір за проведення державної реєстрації юридичних осіб, фізичних осіб – підприємців та громадських формувань</t>
  </si>
  <si>
    <t>14021900   140319</t>
  </si>
  <si>
    <t xml:space="preserve">Адміністративні штрафи та штрафні санкції за порушення законодавства у сфері виробництва та обігу алкогольних напоїв та тютюнових виробів 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</si>
  <si>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  </t>
  </si>
  <si>
    <t>Дотації з місцевих бюджетів іншим місцевим бюджетам</t>
  </si>
  <si>
    <t>Субвенції з місцевих бюджетів іншим місцевим бюджетам</t>
  </si>
  <si>
    <t>Інші субвенції з місцевого бюджету</t>
  </si>
  <si>
    <t>Плата за послуги, що надаються бюджетними установами згідно з їх основною діяльністю </t>
  </si>
  <si>
    <t>Плата за оренду майна бюджетних установ  </t>
  </si>
  <si>
    <t>Надходження бюджетних установ від реалізації в установленому порядку майна (крім нерухомого майна) </t>
  </si>
  <si>
    <t>Благодійні внески, гранти та дарунки </t>
  </si>
  <si>
    <t>Рентна плата за спеціальне використання лісових ресурсів в частині деревини, заготовленої в порядку рубок головного користування </t>
  </si>
  <si>
    <t>Рентна плата за користування надрами для видобування корисних копалин загальнодержавного значення </t>
  </si>
  <si>
    <t>Плата за встановлення земельного сервітуту</t>
  </si>
  <si>
    <t>Кошти,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об`єктів</t>
  </si>
  <si>
    <t>Субвенція з місцевого бюджету на здійснення переданих видатків у сфері освіти за рахунок коштів освітньої субвенції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</si>
  <si>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</si>
  <si>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Збір за забруднення навколишнього природного середовища  </t>
  </si>
  <si>
    <t>Надходження від сплати збору за забруднення навколишнього природного середовища фізичними особами  </t>
  </si>
  <si>
    <t xml:space="preserve">Звіт про виконання доходної частини бюджету Славутської міської </t>
  </si>
  <si>
    <t>Рентна плата за спеціальне використання води водних об`єктів місцевого значення </t>
  </si>
  <si>
    <t>Рентна плата за спеціальне використання води </t>
  </si>
  <si>
    <t>Штрафні санкції за порушення законодавства про патентування, за порушення норм регулювання обігу готівки та про застосування реєстраторів розрахункових операцій у сфері торгівлі, громадського харчування та послуг </t>
  </si>
  <si>
    <t>Кошти гарантійного та реєстраційного внесків, що визначені Законом України `Про оренду державного та комунального майна`, які підлягають перерахуванню оператором електронного майданчика до відповідного бюджету</t>
  </si>
  <si>
    <t>Субвенція з місцевого бюджету на утримання об'єктів спільного користування чи ліквідацію негативних наслідків діяльності об'єктів спільного користування</t>
  </si>
  <si>
    <t>Рентна плата за користування надрами загальнодержавного значення</t>
  </si>
  <si>
    <t>Дотація з місцевого бюджету на проведення розрахунків протягом опалювального періоду за комунальні послуги та енергоносії, які споживаються установами, організаціями, підприємствами, що утримуються за рахунок відповідних місцевих бюджетів за рахунок відпо</t>
  </si>
  <si>
    <t>Субвенція з місцевого бюджету за рахунок залишку коштів субвенції на надання державної підтримки особам з особливими освітніми потребами, що утворився на початок бюджетного періоду</t>
  </si>
  <si>
    <t>Секретар міської ради</t>
  </si>
  <si>
    <t>Світлана  ФЕДОРЧУК</t>
  </si>
  <si>
    <t>(грн)</t>
  </si>
  <si>
    <t>Єдиний податок з сільськогосподарських товаровиробників, у яких частка сільськогосподарського товаровиробництва за попе-редній податковий (звітний) рік дорівнює або перевищує 75% </t>
  </si>
  <si>
    <t>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осіб, фізичних осіб – підприємців та громадських формувань, а також плата за надання інших платних послуг</t>
  </si>
  <si>
    <t>Державне мито, пов`язане з видачею та оформленням закор-донних паспортів (посвідок) та паспортів громадян України  </t>
  </si>
  <si>
    <t>Кошти від відчуження майна, що належить АРК і майна, що перебуває в комунальній власності  </t>
  </si>
  <si>
    <t>Цільові фонди, утворені ВР АРК, органами місцевого самоврядування та місцевими органами виконавчої влади  </t>
  </si>
  <si>
    <t>Дотація з місцевого бюджету на здійснення переданих з держ. бюджету видатків з утримання закладів освіти та охорони здо-ров`я за рахунок відповідної додаткової дотації з держ.бюджету</t>
  </si>
  <si>
    <t>Плата за ліцензії на певні види господарської діяльності та сертифікати, що видаються Радою міністрів АРК, виконавчими органами місцевих рад і місцевими органами виконавчої влади</t>
  </si>
  <si>
    <t>Адміністративні штрафи за адміністративні правопорушення у сфері забезпечення безпеки дорожнього руху, зафіксовані в автоматичному режимі</t>
  </si>
  <si>
    <t>(код бюджету)</t>
  </si>
  <si>
    <t xml:space="preserve"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п.п.213.1.1
</t>
  </si>
  <si>
    <t xml:space="preserve">Субвенція з місцевого бюджету на виплату грошової компенсації за належні для отримання жилі приміщення для сімей осіб, визначених пунктами 2-5 частини першої статті 10-1 Закону України «Про статус ветеранів війни, гарантії їх соціального захисту»,для осіб з інвалідністю I-II групи, яка настала внаслідок поранення, контузії,каліцтва або захворювання, одержаних під час безпосередньої участі в пнтитерористичній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 необхідних для забезпення оборони України, захисту безпеки населення та інтересів держави  у зв'язку з військовою агресією Російської Федерації </t>
  </si>
  <si>
    <t>Акцизний податок з реалізації суб`єктами господарювання роздрібної торгівлі підакцизних товарів (крім тих, що оподат-ковуються згідно з підпунктом 213.1.14 пункту 213.1 статті 213 Податкового кодексу України)</t>
  </si>
  <si>
    <t>Субвенція з місцевого бюджету на виконання окремих заходів з реалізації соціального проекту "Активні парки - локації здорової України" за рахунок відповідної субвенції з державного бюджету</t>
  </si>
  <si>
    <t>Податок на доходи фізичниз осіб у вигляді мінімального податкового зобов'язання</t>
  </si>
  <si>
    <t>Авансовий внесок з податку на доходи фізичних осіб, що сплачується платниками податку, які здійснюють роздрібну торгівлю пальним</t>
  </si>
  <si>
    <t>Субвенція з місцевого бюджету на забезпечення якісної, сучасної та доступної загальної середньої освіти "Нова українська школа" за рахунок відповідної субвенції з державного бюджету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</si>
  <si>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</si>
  <si>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Субвенція з місцевого бюджету за рахунок залишку коштів освітньої субвенції, що утворився на початок бюджетного періоду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</si>
  <si>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</si>
  <si>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</si>
  <si>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УСЬОГО ДОХОДІВ</t>
  </si>
  <si>
    <t>% виконан-ня</t>
  </si>
  <si>
    <t xml:space="preserve"> територіальної громади за І квартал 2026 року</t>
  </si>
  <si>
    <t>Затверджено розписом на 2026 рік з урахуванням змін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</si>
  <si>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повномаштабною збройною агресією Російської Федерації</t>
  </si>
  <si>
    <t>Субвенція з державного бюджету місцевим бюджетам на забезпечення харчуванням учнів закладів загальної середньої освіти</t>
  </si>
  <si>
    <t>Надходження від орендної плати за користування єдиним майновим комплексом та іншим держмайном  </t>
  </si>
  <si>
    <t>Надходження від орендної плати за користування  майновим комплексом та іншим майном, що перебуває в комунальній власності 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</si>
  <si>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АРК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</si>
  <si>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"Нова українська школа"</t>
  </si>
  <si>
    <t>до рішення міської ради від 30.04.2026 № - 58/2026 «Про затвердження звіту про виконання бюджету Славутської міської територіальної громади за І квартал 2026 року»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</si>
</sst>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98" formatCode="0.0"/>
  </numFmts>
  <fonts count="19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Arial Cyr"/>
      <charset val="204"/>
    </font>
    <font>
      <i/>
      <sz val="10"/>
      <name val="Times New Roman"/>
      <family val="1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b/>
      <sz val="13.5"/>
      <name val="Times New Roman"/>
      <family val="1"/>
      <charset val="204"/>
    </font>
    <font>
      <sz val="13.5"/>
      <name val="Times New Roman"/>
      <family val="1"/>
      <charset val="204"/>
    </font>
    <font>
      <sz val="9"/>
      <name val="Arial Cyr"/>
      <charset val="204"/>
    </font>
    <font>
      <sz val="8"/>
      <name val="Times New Roman"/>
      <family val="1"/>
      <charset val="204"/>
    </font>
    <font>
      <b/>
      <sz val="10.5"/>
      <name val="Times New Roman"/>
      <family val="1"/>
      <charset val="204"/>
    </font>
    <font>
      <sz val="10.5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12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2" borderId="0" applyNumberFormat="0" applyBorder="0" applyAlignment="0" applyProtection="0"/>
    <xf numFmtId="0" fontId="8" fillId="5" borderId="0" applyNumberFormat="0" applyBorder="0" applyAlignment="0" applyProtection="0"/>
    <xf numFmtId="0" fontId="8" fillId="3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3" borderId="0" applyNumberFormat="0" applyBorder="0" applyAlignment="0" applyProtection="0"/>
    <xf numFmtId="0" fontId="9" fillId="10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6" borderId="0" applyNumberFormat="0" applyBorder="0" applyAlignment="0" applyProtection="0"/>
    <xf numFmtId="0" fontId="9" fillId="10" borderId="0" applyNumberFormat="0" applyBorder="0" applyAlignment="0" applyProtection="0"/>
    <xf numFmtId="0" fontId="9" fillId="3" borderId="0" applyNumberFormat="0" applyBorder="0" applyAlignment="0" applyProtection="0"/>
    <xf numFmtId="0" fontId="17" fillId="0" borderId="0"/>
  </cellStyleXfs>
  <cellXfs count="6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11" borderId="1" xfId="0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/>
    <xf numFmtId="2" fontId="1" fillId="0" borderId="0" xfId="0" applyNumberFormat="1" applyFont="1"/>
    <xf numFmtId="1" fontId="6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top"/>
    </xf>
    <xf numFmtId="0" fontId="1" fillId="0" borderId="0" xfId="0" applyFont="1" applyFill="1"/>
    <xf numFmtId="0" fontId="6" fillId="0" borderId="1" xfId="0" applyFont="1" applyFill="1" applyBorder="1" applyAlignment="1">
      <alignment horizontal="center" vertical="center" wrapText="1"/>
    </xf>
    <xf numFmtId="2" fontId="1" fillId="0" borderId="0" xfId="0" applyNumberFormat="1" applyFont="1" applyFill="1"/>
    <xf numFmtId="198" fontId="1" fillId="0" borderId="0" xfId="0" applyNumberFormat="1" applyFont="1" applyFill="1"/>
    <xf numFmtId="0" fontId="10" fillId="0" borderId="0" xfId="0" applyFont="1"/>
    <xf numFmtId="0" fontId="11" fillId="0" borderId="0" xfId="0" applyFont="1" applyFill="1"/>
    <xf numFmtId="0" fontId="10" fillId="0" borderId="0" xfId="0" applyFont="1" applyFill="1"/>
    <xf numFmtId="0" fontId="1" fillId="0" borderId="0" xfId="0" applyFont="1" applyFill="1" applyAlignment="1">
      <alignment horizontal="center"/>
    </xf>
    <xf numFmtId="0" fontId="18" fillId="0" borderId="1" xfId="19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" fillId="11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8" fillId="0" borderId="1" xfId="19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13" fillId="0" borderId="0" xfId="0" applyFont="1"/>
    <xf numFmtId="3" fontId="14" fillId="0" borderId="1" xfId="0" applyNumberFormat="1" applyFont="1" applyFill="1" applyBorder="1" applyAlignment="1">
      <alignment vertical="center"/>
    </xf>
    <xf numFmtId="198" fontId="14" fillId="0" borderId="1" xfId="0" applyNumberFormat="1" applyFont="1" applyFill="1" applyBorder="1" applyAlignment="1">
      <alignment vertical="center"/>
    </xf>
    <xf numFmtId="1" fontId="14" fillId="0" borderId="1" xfId="0" applyNumberFormat="1" applyFont="1" applyFill="1" applyBorder="1" applyAlignment="1">
      <alignment vertical="center"/>
    </xf>
    <xf numFmtId="3" fontId="15" fillId="0" borderId="1" xfId="0" applyNumberFormat="1" applyFont="1" applyFill="1" applyBorder="1" applyAlignment="1">
      <alignment vertical="center"/>
    </xf>
    <xf numFmtId="198" fontId="15" fillId="0" borderId="1" xfId="0" applyNumberFormat="1" applyFont="1" applyFill="1" applyBorder="1" applyAlignment="1">
      <alignment vertical="center"/>
    </xf>
    <xf numFmtId="3" fontId="15" fillId="0" borderId="1" xfId="0" applyNumberFormat="1" applyFont="1" applyFill="1" applyBorder="1"/>
    <xf numFmtId="1" fontId="15" fillId="0" borderId="1" xfId="0" applyNumberFormat="1" applyFont="1" applyFill="1" applyBorder="1" applyAlignment="1">
      <alignment vertical="center"/>
    </xf>
    <xf numFmtId="3" fontId="15" fillId="0" borderId="1" xfId="0" applyNumberFormat="1" applyFont="1" applyFill="1" applyBorder="1" applyAlignment="1">
      <alignment horizontal="right" vertical="center"/>
    </xf>
    <xf numFmtId="3" fontId="14" fillId="11" borderId="1" xfId="0" applyNumberFormat="1" applyFont="1" applyFill="1" applyBorder="1" applyAlignment="1">
      <alignment vertical="center"/>
    </xf>
    <xf numFmtId="198" fontId="14" fillId="11" borderId="1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top" wrapText="1"/>
    </xf>
    <xf numFmtId="1" fontId="11" fillId="0" borderId="0" xfId="0" applyNumberFormat="1" applyFont="1" applyAlignment="1">
      <alignment horizontal="left"/>
    </xf>
    <xf numFmtId="0" fontId="11" fillId="0" borderId="0" xfId="0" applyFont="1" applyFill="1" applyAlignment="1">
      <alignment wrapText="1"/>
    </xf>
    <xf numFmtId="0" fontId="7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/>
    </xf>
    <xf numFmtId="0" fontId="16" fillId="0" borderId="0" xfId="0" applyFont="1" applyFill="1" applyAlignment="1">
      <alignment horizontal="center"/>
    </xf>
    <xf numFmtId="0" fontId="15" fillId="0" borderId="0" xfId="0" applyFont="1" applyFill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7" fillId="0" borderId="0" xfId="0" applyFont="1" applyAlignment="1">
      <alignment horizontal="left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98" fontId="7" fillId="0" borderId="1" xfId="0" applyNumberFormat="1" applyFont="1" applyFill="1" applyBorder="1" applyAlignment="1">
      <alignment horizontal="center" vertical="center" wrapText="1"/>
    </xf>
  </cellXfs>
  <cellStyles count="20">
    <cellStyle name="20% - Акцент1" xfId="1" xr:uid="{560BFC00-2E36-4772-A9D6-8B5F94AD53CF}"/>
    <cellStyle name="20% - Акцент2" xfId="2" xr:uid="{044CFF10-8609-4BBA-9C29-D82DCDCF8085}"/>
    <cellStyle name="20% - Акцент3" xfId="3" xr:uid="{072CA4AF-37AE-4DEB-9181-99BF01DA317E}"/>
    <cellStyle name="20% - Акцент4" xfId="4" xr:uid="{9B0059B3-72C2-4FCC-80A0-0CF54E4DD092}"/>
    <cellStyle name="20% - Акцент5" xfId="5" xr:uid="{13B1E006-572A-40B9-AA4D-D89D6040D2AC}"/>
    <cellStyle name="20% - Акцент6" xfId="6" xr:uid="{8D24B6CF-BEB9-42C3-8568-E6713C3A5C0D}"/>
    <cellStyle name="40% - Акцент1" xfId="7" xr:uid="{FAF0BAF1-24F9-4D3F-881F-F1891771BD22}"/>
    <cellStyle name="40% - Акцент2" xfId="8" xr:uid="{4091CF0D-DDB0-4EA3-831A-A6E3622916A6}"/>
    <cellStyle name="40% - Акцент3" xfId="9" xr:uid="{4E0F5083-2D31-4EF0-BC98-90F6F3E2975F}"/>
    <cellStyle name="40% - Акцент4" xfId="10" xr:uid="{2D97A628-501F-45F1-8D4A-9ACCAB9AB116}"/>
    <cellStyle name="40% - Акцент5" xfId="11" xr:uid="{7BCCB33E-7CAD-450A-B8B4-FFB570D2D148}"/>
    <cellStyle name="40% - Акцент6" xfId="12" xr:uid="{54D9D1FD-BDEE-4975-9B42-5A093F2EAE26}"/>
    <cellStyle name="60% - Акцент1" xfId="13" xr:uid="{534709F0-78F1-4877-BDD7-B671E8836E88}"/>
    <cellStyle name="60% - Акцент2" xfId="14" xr:uid="{E286AF39-5C57-4B9D-8F63-6A84E2AF5FB0}"/>
    <cellStyle name="60% - Акцент3" xfId="15" xr:uid="{0FCC5EF1-36DF-49C6-9F2F-0A50A926EAF0}"/>
    <cellStyle name="60% - Акцент4" xfId="16" xr:uid="{B34A6C2B-3765-48DC-BA1F-65163EFC4E4D}"/>
    <cellStyle name="60% - Акцент5" xfId="17" xr:uid="{DFED14FD-4369-44F4-B3F8-0317088C0527}"/>
    <cellStyle name="60% - Акцент6" xfId="18" xr:uid="{5FB63E0C-114B-4EE1-AFF9-6E70D9CEC7A1}"/>
    <cellStyle name="Звичайний" xfId="0" builtinId="0"/>
    <cellStyle name="Обычный 2" xfId="19" xr:uid="{A38D4EE1-8EEF-497F-A7B3-3E52ED35BD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CB58A-99F1-4C27-97EC-D90F1FE1BE9E}">
  <dimension ref="A1:I144"/>
  <sheetViews>
    <sheetView tabSelected="1" view="pageBreakPreview" zoomScaleNormal="100" zoomScaleSheetLayoutView="100" workbookViewId="0">
      <pane xSplit="2" ySplit="12" topLeftCell="C125" activePane="bottomRight" state="frozen"/>
      <selection pane="topRight" activeCell="C1" sqref="C1"/>
      <selection pane="bottomLeft" activeCell="A12" sqref="A12"/>
      <selection pane="bottomRight" activeCell="B140" sqref="B140"/>
    </sheetView>
  </sheetViews>
  <sheetFormatPr defaultRowHeight="12.75" x14ac:dyDescent="0.2"/>
  <cols>
    <col min="1" max="1" width="8.7109375" style="1" customWidth="1"/>
    <col min="2" max="2" width="52.5703125" style="1" customWidth="1"/>
    <col min="3" max="3" width="12.7109375" style="11" customWidth="1"/>
    <col min="4" max="4" width="11.5703125" style="11" customWidth="1"/>
    <col min="5" max="5" width="7.85546875" style="11" customWidth="1"/>
    <col min="6" max="6" width="11.28515625" style="11" customWidth="1"/>
    <col min="7" max="7" width="10.5703125" style="11" customWidth="1"/>
    <col min="8" max="8" width="7.7109375" style="11" customWidth="1"/>
    <col min="9" max="16384" width="9.140625" style="1"/>
  </cols>
  <sheetData>
    <row r="1" spans="1:8" ht="19.5" customHeight="1" x14ac:dyDescent="0.2">
      <c r="A1" s="9"/>
      <c r="C1" s="47" t="s">
        <v>77</v>
      </c>
      <c r="D1" s="47"/>
      <c r="E1" s="47"/>
      <c r="F1" s="47"/>
      <c r="G1" s="47"/>
      <c r="H1" s="47"/>
    </row>
    <row r="2" spans="1:8" ht="48" customHeight="1" x14ac:dyDescent="0.2">
      <c r="A2" s="9"/>
      <c r="C2" s="48" t="s">
        <v>142</v>
      </c>
      <c r="D2" s="48"/>
      <c r="E2" s="48"/>
      <c r="F2" s="48"/>
      <c r="G2" s="48"/>
      <c r="H2" s="48"/>
    </row>
    <row r="3" spans="1:8" ht="7.5" customHeight="1" x14ac:dyDescent="0.2">
      <c r="A3" s="9"/>
      <c r="E3" s="51"/>
      <c r="F3" s="51"/>
      <c r="G3" s="51"/>
      <c r="H3" s="51"/>
    </row>
    <row r="4" spans="1:8" ht="16.5" customHeight="1" x14ac:dyDescent="0.25">
      <c r="A4" s="52" t="s">
        <v>100</v>
      </c>
      <c r="B4" s="53"/>
      <c r="C4" s="53"/>
      <c r="D4" s="53"/>
      <c r="E4" s="53"/>
      <c r="F4" s="53"/>
      <c r="G4" s="53"/>
      <c r="H4" s="53"/>
    </row>
    <row r="5" spans="1:8" ht="15" customHeight="1" x14ac:dyDescent="0.2">
      <c r="A5" s="44" t="s">
        <v>134</v>
      </c>
      <c r="B5" s="44"/>
      <c r="C5" s="44"/>
      <c r="D5" s="44"/>
      <c r="E5" s="44"/>
      <c r="F5" s="44"/>
      <c r="G5" s="44"/>
      <c r="H5" s="44"/>
    </row>
    <row r="6" spans="1:8" ht="16.5" customHeight="1" x14ac:dyDescent="0.2">
      <c r="A6" s="54">
        <v>2254500000</v>
      </c>
      <c r="B6" s="54"/>
      <c r="C6" s="27"/>
      <c r="D6" s="27"/>
      <c r="E6" s="27"/>
      <c r="F6" s="27"/>
      <c r="G6" s="27"/>
      <c r="H6" s="27"/>
    </row>
    <row r="7" spans="1:8" ht="18.75" customHeight="1" x14ac:dyDescent="0.2">
      <c r="A7" s="28" t="s">
        <v>120</v>
      </c>
      <c r="B7" s="28"/>
      <c r="E7" s="14"/>
      <c r="G7" s="18" t="s">
        <v>111</v>
      </c>
    </row>
    <row r="8" spans="1:8" ht="18.75" customHeight="1" x14ac:dyDescent="0.2">
      <c r="A8" s="58" t="s">
        <v>0</v>
      </c>
      <c r="B8" s="59" t="s">
        <v>61</v>
      </c>
      <c r="C8" s="45" t="s">
        <v>1</v>
      </c>
      <c r="D8" s="45"/>
      <c r="E8" s="45"/>
      <c r="F8" s="55" t="s">
        <v>2</v>
      </c>
      <c r="G8" s="56"/>
      <c r="H8" s="57"/>
    </row>
    <row r="9" spans="1:8" ht="12.75" customHeight="1" x14ac:dyDescent="0.2">
      <c r="A9" s="58"/>
      <c r="B9" s="59"/>
      <c r="C9" s="42" t="s">
        <v>135</v>
      </c>
      <c r="D9" s="42" t="s">
        <v>62</v>
      </c>
      <c r="E9" s="60" t="s">
        <v>133</v>
      </c>
      <c r="F9" s="42" t="s">
        <v>135</v>
      </c>
      <c r="G9" s="42" t="s">
        <v>62</v>
      </c>
      <c r="H9" s="49" t="s">
        <v>133</v>
      </c>
    </row>
    <row r="10" spans="1:8" ht="47.25" customHeight="1" x14ac:dyDescent="0.2">
      <c r="A10" s="58"/>
      <c r="B10" s="59"/>
      <c r="C10" s="43"/>
      <c r="D10" s="46"/>
      <c r="E10" s="46"/>
      <c r="F10" s="43"/>
      <c r="G10" s="46"/>
      <c r="H10" s="50"/>
    </row>
    <row r="11" spans="1:8" s="6" customFormat="1" x14ac:dyDescent="0.2">
      <c r="A11" s="5">
        <v>1</v>
      </c>
      <c r="B11" s="5">
        <v>2</v>
      </c>
      <c r="C11" s="12">
        <v>3</v>
      </c>
      <c r="D11" s="8">
        <v>4</v>
      </c>
      <c r="E11" s="8">
        <v>5</v>
      </c>
      <c r="F11" s="8">
        <v>6</v>
      </c>
      <c r="G11" s="8">
        <v>7</v>
      </c>
      <c r="H11" s="8">
        <v>8</v>
      </c>
    </row>
    <row r="12" spans="1:8" ht="19.5" customHeight="1" x14ac:dyDescent="0.2">
      <c r="A12" s="2">
        <v>10000000</v>
      </c>
      <c r="B12" s="20" t="s">
        <v>3</v>
      </c>
      <c r="C12" s="29">
        <f>C13+C30+C38+C57+C22</f>
        <v>334977800</v>
      </c>
      <c r="D12" s="29">
        <f>D13+D30+D38+D22</f>
        <v>84793021.38000001</v>
      </c>
      <c r="E12" s="30">
        <f>D12/C12*100</f>
        <v>25.31302712597671</v>
      </c>
      <c r="F12" s="29">
        <f>F13+F30+F38+F57</f>
        <v>118100</v>
      </c>
      <c r="G12" s="29">
        <f>G13+G30+G38+G57</f>
        <v>41118.92</v>
      </c>
      <c r="H12" s="30">
        <f>G12/F12*100</f>
        <v>34.81703640982218</v>
      </c>
    </row>
    <row r="13" spans="1:8" ht="32.25" customHeight="1" x14ac:dyDescent="0.2">
      <c r="A13" s="2">
        <v>11000000</v>
      </c>
      <c r="B13" s="20" t="s">
        <v>4</v>
      </c>
      <c r="C13" s="29">
        <f>C14+C20</f>
        <v>183713400</v>
      </c>
      <c r="D13" s="29">
        <f>D14+D20</f>
        <v>43824512.840000004</v>
      </c>
      <c r="E13" s="30">
        <f t="shared" ref="E13:E29" si="0">D13/C13*100</f>
        <v>23.854826506939617</v>
      </c>
      <c r="F13" s="29">
        <f>F14+F20</f>
        <v>0</v>
      </c>
      <c r="G13" s="29">
        <f>G14+G20</f>
        <v>0</v>
      </c>
      <c r="H13" s="31">
        <v>0</v>
      </c>
    </row>
    <row r="14" spans="1:8" ht="20.25" customHeight="1" x14ac:dyDescent="0.2">
      <c r="A14" s="2">
        <v>11010000</v>
      </c>
      <c r="B14" s="20" t="s">
        <v>5</v>
      </c>
      <c r="C14" s="29">
        <f>C15+C16+C17+C18+C19</f>
        <v>183443400</v>
      </c>
      <c r="D14" s="29">
        <f>D15+D16+D17+D18+D19</f>
        <v>43824512.840000004</v>
      </c>
      <c r="E14" s="30">
        <f t="shared" si="0"/>
        <v>23.889937081410398</v>
      </c>
      <c r="F14" s="29">
        <f>F15+F16+F17+F18</f>
        <v>0</v>
      </c>
      <c r="G14" s="29">
        <f>G15+G16+G17+G18</f>
        <v>0</v>
      </c>
      <c r="H14" s="31">
        <v>0</v>
      </c>
    </row>
    <row r="15" spans="1:8" ht="33" customHeight="1" x14ac:dyDescent="0.2">
      <c r="A15" s="3">
        <v>11010100</v>
      </c>
      <c r="B15" s="21" t="s">
        <v>6</v>
      </c>
      <c r="C15" s="32">
        <v>175202800</v>
      </c>
      <c r="D15" s="32">
        <v>42452580.25</v>
      </c>
      <c r="E15" s="33">
        <f t="shared" si="0"/>
        <v>24.230537554194338</v>
      </c>
      <c r="F15" s="32">
        <v>0</v>
      </c>
      <c r="G15" s="34">
        <v>0</v>
      </c>
      <c r="H15" s="35">
        <v>0</v>
      </c>
    </row>
    <row r="16" spans="1:8" ht="33" customHeight="1" x14ac:dyDescent="0.2">
      <c r="A16" s="3">
        <v>11010400</v>
      </c>
      <c r="B16" s="21" t="s">
        <v>7</v>
      </c>
      <c r="C16" s="32">
        <v>3224100</v>
      </c>
      <c r="D16" s="32">
        <v>582915.74</v>
      </c>
      <c r="E16" s="33">
        <f t="shared" si="0"/>
        <v>18.079952234732172</v>
      </c>
      <c r="F16" s="32">
        <v>0</v>
      </c>
      <c r="G16" s="32">
        <v>0</v>
      </c>
      <c r="H16" s="35">
        <v>0</v>
      </c>
    </row>
    <row r="17" spans="1:8" ht="33" customHeight="1" x14ac:dyDescent="0.2">
      <c r="A17" s="3">
        <v>11010500</v>
      </c>
      <c r="B17" s="21" t="s">
        <v>8</v>
      </c>
      <c r="C17" s="32">
        <v>4080400</v>
      </c>
      <c r="D17" s="32">
        <v>553819.52</v>
      </c>
      <c r="E17" s="33">
        <f t="shared" si="0"/>
        <v>13.572677188510932</v>
      </c>
      <c r="F17" s="32">
        <v>0</v>
      </c>
      <c r="G17" s="34">
        <v>0</v>
      </c>
      <c r="H17" s="35">
        <v>0</v>
      </c>
    </row>
    <row r="18" spans="1:8" ht="33" customHeight="1" x14ac:dyDescent="0.2">
      <c r="A18" s="3">
        <v>11011300</v>
      </c>
      <c r="B18" s="21" t="s">
        <v>125</v>
      </c>
      <c r="C18" s="32">
        <v>14500</v>
      </c>
      <c r="D18" s="32">
        <v>4797.33</v>
      </c>
      <c r="E18" s="33">
        <f t="shared" si="0"/>
        <v>33.085034482758616</v>
      </c>
      <c r="F18" s="32">
        <v>0</v>
      </c>
      <c r="G18" s="34">
        <v>0</v>
      </c>
      <c r="H18" s="35">
        <v>0</v>
      </c>
    </row>
    <row r="19" spans="1:8" ht="43.5" customHeight="1" x14ac:dyDescent="0.2">
      <c r="A19" s="3">
        <v>11011500</v>
      </c>
      <c r="B19" s="21" t="s">
        <v>126</v>
      </c>
      <c r="C19" s="32">
        <v>921600</v>
      </c>
      <c r="D19" s="32">
        <v>230400</v>
      </c>
      <c r="E19" s="33">
        <f>D19/C19*100</f>
        <v>25</v>
      </c>
      <c r="F19" s="32"/>
      <c r="G19" s="34"/>
      <c r="H19" s="35"/>
    </row>
    <row r="20" spans="1:8" ht="16.5" customHeight="1" x14ac:dyDescent="0.2">
      <c r="A20" s="2">
        <v>11020000</v>
      </c>
      <c r="B20" s="20" t="s">
        <v>9</v>
      </c>
      <c r="C20" s="29">
        <f>C21</f>
        <v>270000</v>
      </c>
      <c r="D20" s="29">
        <f>D21</f>
        <v>0</v>
      </c>
      <c r="E20" s="30">
        <f>D20/C20*100</f>
        <v>0</v>
      </c>
      <c r="F20" s="29">
        <f>F21</f>
        <v>0</v>
      </c>
      <c r="G20" s="29">
        <f>G21</f>
        <v>0</v>
      </c>
      <c r="H20" s="31">
        <v>0</v>
      </c>
    </row>
    <row r="21" spans="1:8" ht="32.25" customHeight="1" x14ac:dyDescent="0.2">
      <c r="A21" s="3">
        <v>11020200</v>
      </c>
      <c r="B21" s="21" t="s">
        <v>10</v>
      </c>
      <c r="C21" s="32">
        <v>270000</v>
      </c>
      <c r="D21" s="32">
        <v>0</v>
      </c>
      <c r="E21" s="33">
        <f t="shared" si="0"/>
        <v>0</v>
      </c>
      <c r="F21" s="32">
        <v>0</v>
      </c>
      <c r="G21" s="34">
        <v>0</v>
      </c>
      <c r="H21" s="35">
        <v>0</v>
      </c>
    </row>
    <row r="22" spans="1:8" ht="30.75" customHeight="1" x14ac:dyDescent="0.2">
      <c r="A22" s="2">
        <v>13000000</v>
      </c>
      <c r="B22" s="20" t="s">
        <v>69</v>
      </c>
      <c r="C22" s="29">
        <f>C23+C28</f>
        <v>773300</v>
      </c>
      <c r="D22" s="29">
        <f>D23+D28+D26</f>
        <v>300380.79000000004</v>
      </c>
      <c r="E22" s="30">
        <f t="shared" si="0"/>
        <v>38.844017845596795</v>
      </c>
      <c r="F22" s="32">
        <v>0</v>
      </c>
      <c r="G22" s="34">
        <v>0</v>
      </c>
      <c r="H22" s="31">
        <v>0</v>
      </c>
    </row>
    <row r="23" spans="1:8" ht="20.25" customHeight="1" x14ac:dyDescent="0.2">
      <c r="A23" s="3">
        <v>13010000</v>
      </c>
      <c r="B23" s="21" t="s">
        <v>68</v>
      </c>
      <c r="C23" s="29">
        <f>C25+C24</f>
        <v>764800</v>
      </c>
      <c r="D23" s="29">
        <f>D25+D24</f>
        <v>298757.77</v>
      </c>
      <c r="E23" s="30">
        <f t="shared" si="0"/>
        <v>39.063515951882849</v>
      </c>
      <c r="F23" s="32">
        <v>0</v>
      </c>
      <c r="G23" s="34">
        <v>0</v>
      </c>
      <c r="H23" s="35">
        <v>0</v>
      </c>
    </row>
    <row r="24" spans="1:8" ht="43.5" customHeight="1" x14ac:dyDescent="0.2">
      <c r="A24" s="3">
        <v>13010100</v>
      </c>
      <c r="B24" s="21" t="s">
        <v>92</v>
      </c>
      <c r="C24" s="32">
        <v>164800</v>
      </c>
      <c r="D24" s="32">
        <v>24758.27</v>
      </c>
      <c r="E24" s="33">
        <f t="shared" si="0"/>
        <v>15.02322208737864</v>
      </c>
      <c r="F24" s="32">
        <v>0</v>
      </c>
      <c r="G24" s="34">
        <v>0</v>
      </c>
      <c r="H24" s="35">
        <v>0</v>
      </c>
    </row>
    <row r="25" spans="1:8" ht="54.75" customHeight="1" x14ac:dyDescent="0.2">
      <c r="A25" s="3">
        <v>13010200</v>
      </c>
      <c r="B25" s="21" t="s">
        <v>67</v>
      </c>
      <c r="C25" s="32">
        <v>600000</v>
      </c>
      <c r="D25" s="32">
        <v>273999.5</v>
      </c>
      <c r="E25" s="33">
        <f>D25/C25*100</f>
        <v>45.666583333333335</v>
      </c>
      <c r="F25" s="32">
        <v>0</v>
      </c>
      <c r="G25" s="32">
        <v>0</v>
      </c>
      <c r="H25" s="35">
        <v>0</v>
      </c>
    </row>
    <row r="26" spans="1:8" ht="15.75" hidden="1" customHeight="1" x14ac:dyDescent="0.2">
      <c r="A26" s="3">
        <v>13020000</v>
      </c>
      <c r="B26" s="21" t="s">
        <v>102</v>
      </c>
      <c r="C26" s="32">
        <v>0</v>
      </c>
      <c r="D26" s="29">
        <f>D27</f>
        <v>0</v>
      </c>
      <c r="E26" s="30">
        <v>100</v>
      </c>
      <c r="F26" s="32"/>
      <c r="G26" s="32"/>
      <c r="H26" s="35"/>
    </row>
    <row r="27" spans="1:8" ht="28.5" hidden="1" customHeight="1" x14ac:dyDescent="0.2">
      <c r="A27" s="3">
        <v>13020200</v>
      </c>
      <c r="B27" s="21" t="s">
        <v>101</v>
      </c>
      <c r="C27" s="32">
        <v>0</v>
      </c>
      <c r="D27" s="32">
        <v>0</v>
      </c>
      <c r="E27" s="33">
        <v>100</v>
      </c>
      <c r="F27" s="32"/>
      <c r="G27" s="32"/>
      <c r="H27" s="35"/>
    </row>
    <row r="28" spans="1:8" ht="27" customHeight="1" x14ac:dyDescent="0.2">
      <c r="A28" s="3">
        <v>13030000</v>
      </c>
      <c r="B28" s="21" t="s">
        <v>106</v>
      </c>
      <c r="C28" s="29">
        <f>C29</f>
        <v>8500</v>
      </c>
      <c r="D28" s="29">
        <f>D29</f>
        <v>1623.02</v>
      </c>
      <c r="E28" s="30">
        <f t="shared" si="0"/>
        <v>19.094352941176471</v>
      </c>
      <c r="F28" s="32">
        <v>0</v>
      </c>
      <c r="G28" s="32">
        <v>0</v>
      </c>
      <c r="H28" s="35">
        <v>0</v>
      </c>
    </row>
    <row r="29" spans="1:8" ht="32.25" customHeight="1" x14ac:dyDescent="0.2">
      <c r="A29" s="3">
        <v>13030100</v>
      </c>
      <c r="B29" s="21" t="s">
        <v>93</v>
      </c>
      <c r="C29" s="32">
        <v>8500</v>
      </c>
      <c r="D29" s="32">
        <v>1623.02</v>
      </c>
      <c r="E29" s="33">
        <f t="shared" si="0"/>
        <v>19.094352941176471</v>
      </c>
      <c r="F29" s="32">
        <v>0</v>
      </c>
      <c r="G29" s="32">
        <v>0</v>
      </c>
      <c r="H29" s="35">
        <v>0</v>
      </c>
    </row>
    <row r="30" spans="1:8" ht="19.5" customHeight="1" x14ac:dyDescent="0.2">
      <c r="A30" s="2">
        <v>14000000</v>
      </c>
      <c r="B30" s="20" t="s">
        <v>11</v>
      </c>
      <c r="C30" s="29">
        <f>C31+C33+C35</f>
        <v>31716600</v>
      </c>
      <c r="D30" s="29">
        <f>D31+D33+D35</f>
        <v>8831127.8200000003</v>
      </c>
      <c r="E30" s="30">
        <f t="shared" ref="E30:E50" si="1">D30/C30*100</f>
        <v>27.843866681800698</v>
      </c>
      <c r="F30" s="29">
        <f>F35</f>
        <v>0</v>
      </c>
      <c r="G30" s="29">
        <f>G35</f>
        <v>0</v>
      </c>
      <c r="H30" s="31">
        <v>0</v>
      </c>
    </row>
    <row r="31" spans="1:8" ht="27.75" customHeight="1" x14ac:dyDescent="0.2">
      <c r="A31" s="2">
        <v>14020000</v>
      </c>
      <c r="B31" s="20" t="s">
        <v>78</v>
      </c>
      <c r="C31" s="29">
        <f>C32</f>
        <v>1840400</v>
      </c>
      <c r="D31" s="29">
        <f>D32</f>
        <v>370390.32</v>
      </c>
      <c r="E31" s="30">
        <f t="shared" si="1"/>
        <v>20.125533579656597</v>
      </c>
      <c r="F31" s="32">
        <v>0</v>
      </c>
      <c r="G31" s="32">
        <v>0</v>
      </c>
      <c r="H31" s="31">
        <v>0</v>
      </c>
    </row>
    <row r="32" spans="1:8" ht="15.75" customHeight="1" x14ac:dyDescent="0.2">
      <c r="A32" s="3" t="s">
        <v>82</v>
      </c>
      <c r="B32" s="21" t="s">
        <v>79</v>
      </c>
      <c r="C32" s="32">
        <v>1840400</v>
      </c>
      <c r="D32" s="32">
        <v>370390.32</v>
      </c>
      <c r="E32" s="33">
        <f t="shared" si="1"/>
        <v>20.125533579656597</v>
      </c>
      <c r="F32" s="32">
        <v>0</v>
      </c>
      <c r="G32" s="32">
        <v>0</v>
      </c>
      <c r="H32" s="35">
        <v>0</v>
      </c>
    </row>
    <row r="33" spans="1:8" ht="29.25" customHeight="1" x14ac:dyDescent="0.2">
      <c r="A33" s="2">
        <v>14030000</v>
      </c>
      <c r="B33" s="20" t="s">
        <v>80</v>
      </c>
      <c r="C33" s="29">
        <f>C34</f>
        <v>13871500</v>
      </c>
      <c r="D33" s="29">
        <f>D34</f>
        <v>4400692.34</v>
      </c>
      <c r="E33" s="30">
        <f t="shared" si="1"/>
        <v>31.724704177630393</v>
      </c>
      <c r="F33" s="32">
        <v>0</v>
      </c>
      <c r="G33" s="32">
        <v>0</v>
      </c>
      <c r="H33" s="31">
        <v>0</v>
      </c>
    </row>
    <row r="34" spans="1:8" ht="21.75" customHeight="1" x14ac:dyDescent="0.2">
      <c r="A34" s="3">
        <v>14031900</v>
      </c>
      <c r="B34" s="21" t="s">
        <v>79</v>
      </c>
      <c r="C34" s="32">
        <v>13871500</v>
      </c>
      <c r="D34" s="32">
        <v>4400692.34</v>
      </c>
      <c r="E34" s="33">
        <f t="shared" si="1"/>
        <v>31.724704177630393</v>
      </c>
      <c r="F34" s="32">
        <v>0</v>
      </c>
      <c r="G34" s="32">
        <v>0</v>
      </c>
      <c r="H34" s="35">
        <v>0</v>
      </c>
    </row>
    <row r="35" spans="1:8" ht="32.25" customHeight="1" x14ac:dyDescent="0.2">
      <c r="A35" s="2">
        <v>14040000</v>
      </c>
      <c r="B35" s="20" t="s">
        <v>12</v>
      </c>
      <c r="C35" s="29">
        <f>C36+C37</f>
        <v>16004700</v>
      </c>
      <c r="D35" s="29">
        <f>D36+D37</f>
        <v>4060045.16</v>
      </c>
      <c r="E35" s="30">
        <f t="shared" si="1"/>
        <v>25.367830449805375</v>
      </c>
      <c r="F35" s="29">
        <v>0</v>
      </c>
      <c r="G35" s="29">
        <v>0</v>
      </c>
      <c r="H35" s="31">
        <v>0</v>
      </c>
    </row>
    <row r="36" spans="1:8" s="11" customFormat="1" ht="66.75" customHeight="1" x14ac:dyDescent="0.2">
      <c r="A36" s="25">
        <v>14040100</v>
      </c>
      <c r="B36" s="39" t="s">
        <v>121</v>
      </c>
      <c r="C36" s="32">
        <v>8297300</v>
      </c>
      <c r="D36" s="32">
        <v>2275966.37</v>
      </c>
      <c r="E36" s="33">
        <f t="shared" si="1"/>
        <v>27.430204644884483</v>
      </c>
      <c r="F36" s="32">
        <v>0</v>
      </c>
      <c r="G36" s="32">
        <v>0</v>
      </c>
      <c r="H36" s="32">
        <v>0</v>
      </c>
    </row>
    <row r="37" spans="1:8" ht="54.75" customHeight="1" x14ac:dyDescent="0.2">
      <c r="A37" s="26">
        <v>14040200</v>
      </c>
      <c r="B37" s="21" t="s">
        <v>123</v>
      </c>
      <c r="C37" s="32">
        <v>7707400</v>
      </c>
      <c r="D37" s="32">
        <v>1784078.79</v>
      </c>
      <c r="E37" s="33">
        <f t="shared" si="1"/>
        <v>23.147608661805538</v>
      </c>
      <c r="F37" s="32">
        <v>0</v>
      </c>
      <c r="G37" s="32">
        <v>0</v>
      </c>
      <c r="H37" s="32">
        <v>0</v>
      </c>
    </row>
    <row r="38" spans="1:8" ht="18.75" customHeight="1" x14ac:dyDescent="0.2">
      <c r="A38" s="2">
        <v>18000000</v>
      </c>
      <c r="B38" s="20" t="s">
        <v>13</v>
      </c>
      <c r="C38" s="29">
        <f>C39+C50+C52</f>
        <v>118774500</v>
      </c>
      <c r="D38" s="29">
        <f>D39+D50+D52</f>
        <v>31836999.93</v>
      </c>
      <c r="E38" s="30">
        <f t="shared" si="1"/>
        <v>26.804574997158483</v>
      </c>
      <c r="F38" s="29">
        <f>F39+F50+F52</f>
        <v>0</v>
      </c>
      <c r="G38" s="29">
        <f>G39+G50+G52</f>
        <v>0</v>
      </c>
      <c r="H38" s="31">
        <v>0</v>
      </c>
    </row>
    <row r="39" spans="1:8" ht="17.25" customHeight="1" x14ac:dyDescent="0.2">
      <c r="A39" s="2">
        <v>18010000</v>
      </c>
      <c r="B39" s="20" t="s">
        <v>14</v>
      </c>
      <c r="C39" s="29">
        <f>SUM(C40:C49)</f>
        <v>57894300</v>
      </c>
      <c r="D39" s="29">
        <f>SUM(D40:D49)</f>
        <v>16098922.109999999</v>
      </c>
      <c r="E39" s="30">
        <f t="shared" si="1"/>
        <v>27.807438918857297</v>
      </c>
      <c r="F39" s="29">
        <f>SUM(F40:F49)</f>
        <v>0</v>
      </c>
      <c r="G39" s="29">
        <f>SUM(G40:G49)</f>
        <v>0</v>
      </c>
      <c r="H39" s="31">
        <v>0</v>
      </c>
    </row>
    <row r="40" spans="1:8" ht="42" customHeight="1" x14ac:dyDescent="0.2">
      <c r="A40" s="3">
        <v>18010100</v>
      </c>
      <c r="B40" s="21" t="s">
        <v>15</v>
      </c>
      <c r="C40" s="32">
        <v>251000</v>
      </c>
      <c r="D40" s="32">
        <v>79130.570000000007</v>
      </c>
      <c r="E40" s="33">
        <f t="shared" si="1"/>
        <v>31.526123505976102</v>
      </c>
      <c r="F40" s="32">
        <v>0</v>
      </c>
      <c r="G40" s="32">
        <v>0</v>
      </c>
      <c r="H40" s="35">
        <v>0</v>
      </c>
    </row>
    <row r="41" spans="1:8" ht="42" customHeight="1" x14ac:dyDescent="0.2">
      <c r="A41" s="3">
        <v>18010200</v>
      </c>
      <c r="B41" s="21" t="s">
        <v>16</v>
      </c>
      <c r="C41" s="32">
        <v>1227800</v>
      </c>
      <c r="D41" s="32">
        <v>272446.08000000002</v>
      </c>
      <c r="E41" s="33">
        <f>D41/C41*100</f>
        <v>22.189776836618343</v>
      </c>
      <c r="F41" s="32">
        <v>0</v>
      </c>
      <c r="G41" s="32">
        <v>0</v>
      </c>
      <c r="H41" s="35">
        <v>0</v>
      </c>
    </row>
    <row r="42" spans="1:8" ht="42" customHeight="1" x14ac:dyDescent="0.2">
      <c r="A42" s="3">
        <v>18010300</v>
      </c>
      <c r="B42" s="21" t="s">
        <v>71</v>
      </c>
      <c r="C42" s="32">
        <v>6300600</v>
      </c>
      <c r="D42" s="32">
        <v>584512.01</v>
      </c>
      <c r="E42" s="33">
        <f t="shared" si="1"/>
        <v>9.2770848808050026</v>
      </c>
      <c r="F42" s="32"/>
      <c r="G42" s="32"/>
      <c r="H42" s="35">
        <v>0</v>
      </c>
    </row>
    <row r="43" spans="1:8" ht="42" customHeight="1" x14ac:dyDescent="0.2">
      <c r="A43" s="3">
        <v>18010400</v>
      </c>
      <c r="B43" s="21" t="s">
        <v>72</v>
      </c>
      <c r="C43" s="32">
        <v>6972500</v>
      </c>
      <c r="D43" s="32">
        <v>1386040.42</v>
      </c>
      <c r="E43" s="33">
        <f t="shared" si="1"/>
        <v>19.878672212262458</v>
      </c>
      <c r="F43" s="32">
        <v>0</v>
      </c>
      <c r="G43" s="32">
        <v>0</v>
      </c>
      <c r="H43" s="35">
        <v>0</v>
      </c>
    </row>
    <row r="44" spans="1:8" ht="17.25" customHeight="1" x14ac:dyDescent="0.2">
      <c r="A44" s="3">
        <v>18010500</v>
      </c>
      <c r="B44" s="21" t="s">
        <v>17</v>
      </c>
      <c r="C44" s="32">
        <v>30575800</v>
      </c>
      <c r="D44" s="32">
        <v>11236054.619999999</v>
      </c>
      <c r="E44" s="33">
        <f t="shared" si="1"/>
        <v>36.748195043138686</v>
      </c>
      <c r="F44" s="32">
        <v>0</v>
      </c>
      <c r="G44" s="34">
        <v>0</v>
      </c>
      <c r="H44" s="35">
        <v>0</v>
      </c>
    </row>
    <row r="45" spans="1:8" ht="16.5" customHeight="1" x14ac:dyDescent="0.2">
      <c r="A45" s="3">
        <v>18010600</v>
      </c>
      <c r="B45" s="21" t="s">
        <v>18</v>
      </c>
      <c r="C45" s="32">
        <v>5906200</v>
      </c>
      <c r="D45" s="32">
        <v>1454615.03</v>
      </c>
      <c r="E45" s="33">
        <f t="shared" si="1"/>
        <v>24.628611120517423</v>
      </c>
      <c r="F45" s="32">
        <v>0</v>
      </c>
      <c r="G45" s="34">
        <v>0</v>
      </c>
      <c r="H45" s="35">
        <v>0</v>
      </c>
    </row>
    <row r="46" spans="1:8" ht="16.5" customHeight="1" x14ac:dyDescent="0.2">
      <c r="A46" s="3">
        <v>18010700</v>
      </c>
      <c r="B46" s="21" t="s">
        <v>19</v>
      </c>
      <c r="C46" s="32">
        <v>1855000</v>
      </c>
      <c r="D46" s="32">
        <v>126605.8</v>
      </c>
      <c r="E46" s="33">
        <f t="shared" si="1"/>
        <v>6.8251105121293802</v>
      </c>
      <c r="F46" s="32">
        <v>0</v>
      </c>
      <c r="G46" s="34">
        <v>0</v>
      </c>
      <c r="H46" s="35">
        <v>0</v>
      </c>
    </row>
    <row r="47" spans="1:8" ht="15.75" customHeight="1" x14ac:dyDescent="0.2">
      <c r="A47" s="3">
        <v>18010900</v>
      </c>
      <c r="B47" s="21" t="s">
        <v>20</v>
      </c>
      <c r="C47" s="32">
        <v>4605400</v>
      </c>
      <c r="D47" s="32">
        <v>784500.91</v>
      </c>
      <c r="E47" s="33">
        <f t="shared" si="1"/>
        <v>17.034370738698051</v>
      </c>
      <c r="F47" s="32">
        <v>0</v>
      </c>
      <c r="G47" s="34">
        <v>0</v>
      </c>
      <c r="H47" s="35">
        <v>0</v>
      </c>
    </row>
    <row r="48" spans="1:8" ht="17.25" customHeight="1" x14ac:dyDescent="0.2">
      <c r="A48" s="3">
        <v>18011000</v>
      </c>
      <c r="B48" s="21" t="s">
        <v>21</v>
      </c>
      <c r="C48" s="32">
        <v>50000</v>
      </c>
      <c r="D48" s="32">
        <v>91683.33</v>
      </c>
      <c r="E48" s="33">
        <f t="shared" si="1"/>
        <v>183.36666</v>
      </c>
      <c r="F48" s="32">
        <v>0</v>
      </c>
      <c r="G48" s="34">
        <v>0</v>
      </c>
      <c r="H48" s="35">
        <v>0</v>
      </c>
    </row>
    <row r="49" spans="1:8" ht="17.25" customHeight="1" x14ac:dyDescent="0.2">
      <c r="A49" s="3">
        <v>18011100</v>
      </c>
      <c r="B49" s="21" t="s">
        <v>22</v>
      </c>
      <c r="C49" s="32">
        <v>150000</v>
      </c>
      <c r="D49" s="32">
        <v>83333.34</v>
      </c>
      <c r="E49" s="33">
        <f t="shared" si="1"/>
        <v>55.555559999999993</v>
      </c>
      <c r="F49" s="32">
        <v>0</v>
      </c>
      <c r="G49" s="34">
        <v>0</v>
      </c>
      <c r="H49" s="35">
        <v>0</v>
      </c>
    </row>
    <row r="50" spans="1:8" ht="17.25" customHeight="1" x14ac:dyDescent="0.2">
      <c r="A50" s="2">
        <v>18030000</v>
      </c>
      <c r="B50" s="20" t="s">
        <v>23</v>
      </c>
      <c r="C50" s="29">
        <f>C51</f>
        <v>81900</v>
      </c>
      <c r="D50" s="29">
        <f>D51</f>
        <v>12792</v>
      </c>
      <c r="E50" s="30">
        <f t="shared" si="1"/>
        <v>15.619047619047619</v>
      </c>
      <c r="F50" s="29">
        <f>F51</f>
        <v>0</v>
      </c>
      <c r="G50" s="29">
        <f>G51</f>
        <v>0</v>
      </c>
      <c r="H50" s="31">
        <v>0</v>
      </c>
    </row>
    <row r="51" spans="1:8" ht="18.75" customHeight="1" x14ac:dyDescent="0.2">
      <c r="A51" s="3">
        <v>18030200</v>
      </c>
      <c r="B51" s="21" t="s">
        <v>24</v>
      </c>
      <c r="C51" s="32">
        <v>81900</v>
      </c>
      <c r="D51" s="32">
        <v>12792</v>
      </c>
      <c r="E51" s="33">
        <f>D51/C51*100</f>
        <v>15.619047619047619</v>
      </c>
      <c r="F51" s="32">
        <v>0</v>
      </c>
      <c r="G51" s="34">
        <v>0</v>
      </c>
      <c r="H51" s="35">
        <v>0</v>
      </c>
    </row>
    <row r="52" spans="1:8" ht="19.5" customHeight="1" x14ac:dyDescent="0.2">
      <c r="A52" s="2">
        <v>18050000</v>
      </c>
      <c r="B52" s="20" t="s">
        <v>25</v>
      </c>
      <c r="C52" s="29">
        <f>C53+C54+C55+C56</f>
        <v>60798300</v>
      </c>
      <c r="D52" s="29">
        <f>D53+D54+D55+D56</f>
        <v>15725285.82</v>
      </c>
      <c r="E52" s="30">
        <f>D52/C52*100</f>
        <v>25.864680130858925</v>
      </c>
      <c r="F52" s="29">
        <f>F53+F54+F55+F56</f>
        <v>0</v>
      </c>
      <c r="G52" s="29">
        <f>G53+G54+G55+G56</f>
        <v>0</v>
      </c>
      <c r="H52" s="31">
        <v>0</v>
      </c>
    </row>
    <row r="53" spans="1:8" ht="19.5" hidden="1" customHeight="1" x14ac:dyDescent="0.2">
      <c r="A53" s="3">
        <v>18050200</v>
      </c>
      <c r="B53" s="21" t="s">
        <v>76</v>
      </c>
      <c r="C53" s="32">
        <v>0</v>
      </c>
      <c r="D53" s="32">
        <v>0</v>
      </c>
      <c r="E53" s="30">
        <v>0</v>
      </c>
      <c r="F53" s="32">
        <v>0</v>
      </c>
      <c r="G53" s="32">
        <v>0</v>
      </c>
      <c r="H53" s="31">
        <v>0</v>
      </c>
    </row>
    <row r="54" spans="1:8" ht="19.5" customHeight="1" x14ac:dyDescent="0.2">
      <c r="A54" s="3">
        <v>18050300</v>
      </c>
      <c r="B54" s="21" t="s">
        <v>26</v>
      </c>
      <c r="C54" s="32">
        <v>4449000</v>
      </c>
      <c r="D54" s="32">
        <v>1379435.6</v>
      </c>
      <c r="E54" s="33">
        <f>D54/C54*100</f>
        <v>31.005520341649813</v>
      </c>
      <c r="F54" s="32">
        <v>0</v>
      </c>
      <c r="G54" s="34">
        <v>0</v>
      </c>
      <c r="H54" s="35">
        <v>0</v>
      </c>
    </row>
    <row r="55" spans="1:8" ht="19.5" customHeight="1" x14ac:dyDescent="0.2">
      <c r="A55" s="3">
        <v>18050400</v>
      </c>
      <c r="B55" s="21" t="s">
        <v>27</v>
      </c>
      <c r="C55" s="32">
        <v>56337800</v>
      </c>
      <c r="D55" s="32">
        <v>14342729.32</v>
      </c>
      <c r="E55" s="33">
        <f>D55/C55*100</f>
        <v>25.458447649712983</v>
      </c>
      <c r="F55" s="32">
        <v>0</v>
      </c>
      <c r="G55" s="34">
        <v>0</v>
      </c>
      <c r="H55" s="35">
        <v>0</v>
      </c>
    </row>
    <row r="56" spans="1:8" ht="48.75" customHeight="1" x14ac:dyDescent="0.2">
      <c r="A56" s="3">
        <v>18050500</v>
      </c>
      <c r="B56" s="21" t="s">
        <v>112</v>
      </c>
      <c r="C56" s="32">
        <v>11500</v>
      </c>
      <c r="D56" s="32">
        <v>3120.9</v>
      </c>
      <c r="E56" s="33">
        <f>D56/C56*100</f>
        <v>27.138260869565219</v>
      </c>
      <c r="F56" s="32">
        <v>0</v>
      </c>
      <c r="G56" s="32">
        <v>0</v>
      </c>
      <c r="H56" s="33">
        <v>0</v>
      </c>
    </row>
    <row r="57" spans="1:8" ht="15" customHeight="1" x14ac:dyDescent="0.2">
      <c r="A57" s="2">
        <v>19000000</v>
      </c>
      <c r="B57" s="20" t="s">
        <v>28</v>
      </c>
      <c r="C57" s="29">
        <f>C58</f>
        <v>0</v>
      </c>
      <c r="D57" s="29">
        <f>D58</f>
        <v>0</v>
      </c>
      <c r="E57" s="30">
        <v>0</v>
      </c>
      <c r="F57" s="29">
        <f>F58</f>
        <v>118100</v>
      </c>
      <c r="G57" s="29">
        <f>G58+G62</f>
        <v>41118.92</v>
      </c>
      <c r="H57" s="30">
        <f t="shared" ref="H57:H64" si="2">G57/F57*100</f>
        <v>34.81703640982218</v>
      </c>
    </row>
    <row r="58" spans="1:8" ht="17.25" customHeight="1" x14ac:dyDescent="0.2">
      <c r="A58" s="2">
        <v>19010000</v>
      </c>
      <c r="B58" s="20" t="s">
        <v>29</v>
      </c>
      <c r="C58" s="29">
        <f>C59+C60+C61</f>
        <v>0</v>
      </c>
      <c r="D58" s="29">
        <f>D59+D60+D61</f>
        <v>0</v>
      </c>
      <c r="E58" s="30">
        <v>0</v>
      </c>
      <c r="F58" s="29">
        <f>F59+F60+F61</f>
        <v>118100</v>
      </c>
      <c r="G58" s="29">
        <f>G59+G60+G61</f>
        <v>41118.92</v>
      </c>
      <c r="H58" s="30">
        <f t="shared" si="2"/>
        <v>34.81703640982218</v>
      </c>
    </row>
    <row r="59" spans="1:8" ht="31.5" customHeight="1" x14ac:dyDescent="0.2">
      <c r="A59" s="3">
        <v>19010100</v>
      </c>
      <c r="B59" s="21" t="s">
        <v>30</v>
      </c>
      <c r="C59" s="32">
        <v>0</v>
      </c>
      <c r="D59" s="32">
        <v>0</v>
      </c>
      <c r="E59" s="33">
        <v>0</v>
      </c>
      <c r="F59" s="32">
        <v>75500</v>
      </c>
      <c r="G59" s="32">
        <v>27700.47</v>
      </c>
      <c r="H59" s="33">
        <f t="shared" si="2"/>
        <v>36.689364238410597</v>
      </c>
    </row>
    <row r="60" spans="1:8" ht="31.5" customHeight="1" x14ac:dyDescent="0.2">
      <c r="A60" s="3">
        <v>19010200</v>
      </c>
      <c r="B60" s="21" t="s">
        <v>31</v>
      </c>
      <c r="C60" s="32">
        <v>0</v>
      </c>
      <c r="D60" s="32">
        <v>0</v>
      </c>
      <c r="E60" s="33">
        <v>0</v>
      </c>
      <c r="F60" s="32">
        <v>39000</v>
      </c>
      <c r="G60" s="32">
        <v>12741.92</v>
      </c>
      <c r="H60" s="33">
        <f t="shared" si="2"/>
        <v>32.671589743589749</v>
      </c>
    </row>
    <row r="61" spans="1:8" ht="42" customHeight="1" x14ac:dyDescent="0.2">
      <c r="A61" s="3">
        <v>19010300</v>
      </c>
      <c r="B61" s="21" t="s">
        <v>32</v>
      </c>
      <c r="C61" s="32">
        <v>0</v>
      </c>
      <c r="D61" s="32">
        <v>0</v>
      </c>
      <c r="E61" s="33">
        <v>0</v>
      </c>
      <c r="F61" s="32">
        <v>3600</v>
      </c>
      <c r="G61" s="32">
        <v>676.53</v>
      </c>
      <c r="H61" s="33">
        <f t="shared" si="2"/>
        <v>18.792499999999997</v>
      </c>
    </row>
    <row r="62" spans="1:8" ht="27" hidden="1" customHeight="1" x14ac:dyDescent="0.2">
      <c r="A62" s="2">
        <v>19050000</v>
      </c>
      <c r="B62" s="20" t="s">
        <v>98</v>
      </c>
      <c r="C62" s="32">
        <v>0</v>
      </c>
      <c r="D62" s="32">
        <v>0</v>
      </c>
      <c r="E62" s="30">
        <v>0</v>
      </c>
      <c r="F62" s="29">
        <v>0</v>
      </c>
      <c r="G62" s="29">
        <f>G63</f>
        <v>0</v>
      </c>
      <c r="H62" s="30">
        <v>0</v>
      </c>
    </row>
    <row r="63" spans="1:8" ht="0.75" customHeight="1" x14ac:dyDescent="0.2">
      <c r="A63" s="3">
        <v>19050300</v>
      </c>
      <c r="B63" s="21" t="s">
        <v>99</v>
      </c>
      <c r="C63" s="32">
        <v>0</v>
      </c>
      <c r="D63" s="32">
        <v>0</v>
      </c>
      <c r="E63" s="30">
        <v>0</v>
      </c>
      <c r="F63" s="32">
        <v>0</v>
      </c>
      <c r="G63" s="32">
        <v>0</v>
      </c>
      <c r="H63" s="33">
        <v>0</v>
      </c>
    </row>
    <row r="64" spans="1:8" ht="20.25" customHeight="1" x14ac:dyDescent="0.2">
      <c r="A64" s="2">
        <v>20000000</v>
      </c>
      <c r="B64" s="20" t="s">
        <v>33</v>
      </c>
      <c r="C64" s="29">
        <f>C65+C76+C90+C95</f>
        <v>3809900</v>
      </c>
      <c r="D64" s="29">
        <f>D65+D76+D90+D95</f>
        <v>3047114.89</v>
      </c>
      <c r="E64" s="30">
        <f t="shared" ref="E64:E75" si="3">D64/C64*100</f>
        <v>79.978867949290006</v>
      </c>
      <c r="F64" s="29">
        <f>F65+F76+F90+F95</f>
        <v>6193100</v>
      </c>
      <c r="G64" s="29">
        <f>G65+G76+G90+G95</f>
        <v>2013746.9700000002</v>
      </c>
      <c r="H64" s="30">
        <f t="shared" si="2"/>
        <v>32.515976974374709</v>
      </c>
    </row>
    <row r="65" spans="1:8" ht="21" customHeight="1" x14ac:dyDescent="0.2">
      <c r="A65" s="2">
        <v>21000000</v>
      </c>
      <c r="B65" s="20" t="s">
        <v>34</v>
      </c>
      <c r="C65" s="29">
        <f>C66+C68+C69</f>
        <v>409600</v>
      </c>
      <c r="D65" s="29">
        <f>D66+D68+D69</f>
        <v>146541.26</v>
      </c>
      <c r="E65" s="30">
        <f t="shared" si="3"/>
        <v>35.776674804687502</v>
      </c>
      <c r="F65" s="29">
        <f>F66+F69</f>
        <v>0</v>
      </c>
      <c r="G65" s="29">
        <f>G66+G69</f>
        <v>0</v>
      </c>
      <c r="H65" s="31">
        <v>0</v>
      </c>
    </row>
    <row r="66" spans="1:8" ht="75.75" customHeight="1" x14ac:dyDescent="0.2">
      <c r="A66" s="2">
        <v>21010000</v>
      </c>
      <c r="B66" s="20" t="s">
        <v>66</v>
      </c>
      <c r="C66" s="29">
        <f>C67</f>
        <v>14000</v>
      </c>
      <c r="D66" s="29">
        <f>D67</f>
        <v>0</v>
      </c>
      <c r="E66" s="30">
        <f t="shared" si="3"/>
        <v>0</v>
      </c>
      <c r="F66" s="29">
        <f>F67</f>
        <v>0</v>
      </c>
      <c r="G66" s="29">
        <f>G67</f>
        <v>0</v>
      </c>
      <c r="H66" s="31">
        <v>0</v>
      </c>
    </row>
    <row r="67" spans="1:8" ht="42.75" customHeight="1" x14ac:dyDescent="0.2">
      <c r="A67" s="3">
        <v>21010300</v>
      </c>
      <c r="B67" s="21" t="s">
        <v>35</v>
      </c>
      <c r="C67" s="32">
        <v>14000</v>
      </c>
      <c r="D67" s="32">
        <v>0</v>
      </c>
      <c r="E67" s="33">
        <f t="shared" si="3"/>
        <v>0</v>
      </c>
      <c r="F67" s="32">
        <v>0</v>
      </c>
      <c r="G67" s="32">
        <v>0</v>
      </c>
      <c r="H67" s="35">
        <v>0</v>
      </c>
    </row>
    <row r="68" spans="1:8" ht="30.75" hidden="1" customHeight="1" x14ac:dyDescent="0.2">
      <c r="A68" s="3">
        <v>21050000</v>
      </c>
      <c r="B68" s="21" t="s">
        <v>73</v>
      </c>
      <c r="C68" s="32"/>
      <c r="D68" s="32"/>
      <c r="E68" s="33"/>
      <c r="F68" s="32"/>
      <c r="G68" s="32"/>
      <c r="H68" s="35">
        <v>0</v>
      </c>
    </row>
    <row r="69" spans="1:8" ht="19.5" customHeight="1" x14ac:dyDescent="0.2">
      <c r="A69" s="2">
        <v>21080000</v>
      </c>
      <c r="B69" s="20" t="s">
        <v>36</v>
      </c>
      <c r="C69" s="29">
        <f>C71+C72+C73+C70+C75+C74</f>
        <v>395600</v>
      </c>
      <c r="D69" s="29">
        <f>D71+D72+D73+D70+D75+D74</f>
        <v>146541.26</v>
      </c>
      <c r="E69" s="30">
        <f t="shared" si="3"/>
        <v>37.04278564206269</v>
      </c>
      <c r="F69" s="29">
        <f>F71+F72+F73+F70+F75+F74</f>
        <v>0</v>
      </c>
      <c r="G69" s="29">
        <f>G71+G72+G73+G70+G75+G74</f>
        <v>0</v>
      </c>
      <c r="H69" s="31">
        <v>0</v>
      </c>
    </row>
    <row r="70" spans="1:8" ht="53.25" hidden="1" customHeight="1" x14ac:dyDescent="0.2">
      <c r="A70" s="3">
        <v>21080900</v>
      </c>
      <c r="B70" s="21" t="s">
        <v>103</v>
      </c>
      <c r="C70" s="32"/>
      <c r="D70" s="32"/>
      <c r="E70" s="33">
        <v>0</v>
      </c>
      <c r="F70" s="29"/>
      <c r="G70" s="29"/>
      <c r="H70" s="31"/>
    </row>
    <row r="71" spans="1:8" ht="21.75" customHeight="1" x14ac:dyDescent="0.2">
      <c r="A71" s="3">
        <v>21081100</v>
      </c>
      <c r="B71" s="21" t="s">
        <v>37</v>
      </c>
      <c r="C71" s="32">
        <v>20100</v>
      </c>
      <c r="D71" s="32">
        <v>5780</v>
      </c>
      <c r="E71" s="33">
        <f t="shared" si="3"/>
        <v>28.756218905472636</v>
      </c>
      <c r="F71" s="32">
        <v>0</v>
      </c>
      <c r="G71" s="34">
        <v>0</v>
      </c>
      <c r="H71" s="35">
        <v>0</v>
      </c>
    </row>
    <row r="72" spans="1:8" ht="41.25" customHeight="1" x14ac:dyDescent="0.2">
      <c r="A72" s="3">
        <v>21081500</v>
      </c>
      <c r="B72" s="21" t="s">
        <v>83</v>
      </c>
      <c r="C72" s="32">
        <v>95000</v>
      </c>
      <c r="D72" s="32">
        <v>32000</v>
      </c>
      <c r="E72" s="33">
        <f t="shared" si="3"/>
        <v>33.684210526315788</v>
      </c>
      <c r="F72" s="32">
        <v>0</v>
      </c>
      <c r="G72" s="34">
        <v>0</v>
      </c>
      <c r="H72" s="35">
        <v>0</v>
      </c>
    </row>
    <row r="73" spans="1:8" ht="24" customHeight="1" x14ac:dyDescent="0.2">
      <c r="A73" s="3">
        <v>21081700</v>
      </c>
      <c r="B73" s="21" t="s">
        <v>94</v>
      </c>
      <c r="C73" s="32">
        <v>271900</v>
      </c>
      <c r="D73" s="32">
        <v>106361.26</v>
      </c>
      <c r="E73" s="33">
        <f t="shared" si="3"/>
        <v>39.11778595071717</v>
      </c>
      <c r="F73" s="32">
        <v>0</v>
      </c>
      <c r="G73" s="34">
        <v>0</v>
      </c>
      <c r="H73" s="35">
        <v>0</v>
      </c>
    </row>
    <row r="74" spans="1:8" ht="42.75" hidden="1" customHeight="1" x14ac:dyDescent="0.2">
      <c r="A74" s="3">
        <v>21081800</v>
      </c>
      <c r="B74" s="21" t="s">
        <v>119</v>
      </c>
      <c r="C74" s="32"/>
      <c r="D74" s="32"/>
      <c r="E74" s="33">
        <v>100</v>
      </c>
      <c r="F74" s="32">
        <v>0</v>
      </c>
      <c r="G74" s="34">
        <v>0</v>
      </c>
      <c r="H74" s="35">
        <v>0</v>
      </c>
    </row>
    <row r="75" spans="1:8" ht="55.5" customHeight="1" x14ac:dyDescent="0.2">
      <c r="A75" s="3">
        <v>21082400</v>
      </c>
      <c r="B75" s="21" t="s">
        <v>104</v>
      </c>
      <c r="C75" s="32">
        <v>8600</v>
      </c>
      <c r="D75" s="32">
        <v>2400</v>
      </c>
      <c r="E75" s="33">
        <f t="shared" si="3"/>
        <v>27.906976744186046</v>
      </c>
      <c r="F75" s="32">
        <v>0</v>
      </c>
      <c r="G75" s="32">
        <v>0</v>
      </c>
      <c r="H75" s="35">
        <v>0</v>
      </c>
    </row>
    <row r="76" spans="1:8" ht="30.75" customHeight="1" x14ac:dyDescent="0.2">
      <c r="A76" s="2">
        <v>22000000</v>
      </c>
      <c r="B76" s="20" t="s">
        <v>38</v>
      </c>
      <c r="C76" s="29">
        <f>C77+C83+C85</f>
        <v>3122800</v>
      </c>
      <c r="D76" s="29">
        <f>D77+D83+D85</f>
        <v>796155.53</v>
      </c>
      <c r="E76" s="30">
        <f t="shared" ref="E76:E81" si="4">D76/C76*100</f>
        <v>25.494925387472783</v>
      </c>
      <c r="F76" s="29">
        <f>F77+F83+F85</f>
        <v>0</v>
      </c>
      <c r="G76" s="29">
        <f>G77+G83+G85</f>
        <v>0</v>
      </c>
      <c r="H76" s="31">
        <v>0</v>
      </c>
    </row>
    <row r="77" spans="1:8" ht="22.5" customHeight="1" x14ac:dyDescent="0.2">
      <c r="A77" s="2">
        <v>22010000</v>
      </c>
      <c r="B77" s="20" t="s">
        <v>39</v>
      </c>
      <c r="C77" s="29">
        <f>C78+C79+C80+C81+C82</f>
        <v>2054900</v>
      </c>
      <c r="D77" s="29">
        <f>D79+D80+D81+D82+D78</f>
        <v>432087.01999999996</v>
      </c>
      <c r="E77" s="30">
        <f t="shared" si="4"/>
        <v>21.027155579346925</v>
      </c>
      <c r="F77" s="29">
        <f>F80</f>
        <v>0</v>
      </c>
      <c r="G77" s="29">
        <f>G80</f>
        <v>0</v>
      </c>
      <c r="H77" s="31">
        <v>0</v>
      </c>
    </row>
    <row r="78" spans="1:8" ht="45.75" customHeight="1" x14ac:dyDescent="0.2">
      <c r="A78" s="3">
        <v>22010200</v>
      </c>
      <c r="B78" s="21" t="s">
        <v>118</v>
      </c>
      <c r="C78" s="32">
        <v>14500</v>
      </c>
      <c r="D78" s="32">
        <v>30617.599999999999</v>
      </c>
      <c r="E78" s="33">
        <f t="shared" si="4"/>
        <v>211.15586206896552</v>
      </c>
      <c r="F78" s="32">
        <v>0</v>
      </c>
      <c r="G78" s="32">
        <v>0</v>
      </c>
      <c r="H78" s="35">
        <v>0</v>
      </c>
    </row>
    <row r="79" spans="1:8" ht="47.25" customHeight="1" x14ac:dyDescent="0.2">
      <c r="A79" s="3">
        <v>22010300</v>
      </c>
      <c r="B79" s="21" t="s">
        <v>81</v>
      </c>
      <c r="C79" s="32">
        <v>165000</v>
      </c>
      <c r="D79" s="32">
        <v>16830</v>
      </c>
      <c r="E79" s="33">
        <f t="shared" si="4"/>
        <v>10.199999999999999</v>
      </c>
      <c r="F79" s="32">
        <v>0</v>
      </c>
      <c r="G79" s="32">
        <v>0</v>
      </c>
      <c r="H79" s="35">
        <v>0</v>
      </c>
    </row>
    <row r="80" spans="1:8" ht="22.5" customHeight="1" x14ac:dyDescent="0.2">
      <c r="A80" s="3">
        <v>22012500</v>
      </c>
      <c r="B80" s="21" t="s">
        <v>40</v>
      </c>
      <c r="C80" s="32">
        <v>1548800</v>
      </c>
      <c r="D80" s="32">
        <v>277009.42</v>
      </c>
      <c r="E80" s="33">
        <f t="shared" si="4"/>
        <v>17.885422262396695</v>
      </c>
      <c r="F80" s="32">
        <v>0</v>
      </c>
      <c r="G80" s="32">
        <v>0</v>
      </c>
      <c r="H80" s="35">
        <v>0</v>
      </c>
    </row>
    <row r="81" spans="1:8" ht="27.75" customHeight="1" x14ac:dyDescent="0.2">
      <c r="A81" s="3">
        <v>22012600</v>
      </c>
      <c r="B81" s="21" t="s">
        <v>74</v>
      </c>
      <c r="C81" s="32">
        <v>326600</v>
      </c>
      <c r="D81" s="32">
        <v>107630</v>
      </c>
      <c r="E81" s="33">
        <f t="shared" si="4"/>
        <v>32.95468462951623</v>
      </c>
      <c r="F81" s="32">
        <v>0</v>
      </c>
      <c r="G81" s="32">
        <v>0</v>
      </c>
      <c r="H81" s="35">
        <v>0</v>
      </c>
    </row>
    <row r="82" spans="1:8" ht="69" hidden="1" customHeight="1" x14ac:dyDescent="0.2">
      <c r="A82" s="3">
        <v>22012900</v>
      </c>
      <c r="B82" s="21" t="s">
        <v>113</v>
      </c>
      <c r="C82" s="32"/>
      <c r="D82" s="32"/>
      <c r="E82" s="33"/>
      <c r="F82" s="32">
        <v>0</v>
      </c>
      <c r="G82" s="32">
        <v>0</v>
      </c>
      <c r="H82" s="33">
        <v>0</v>
      </c>
    </row>
    <row r="83" spans="1:8" ht="30.75" customHeight="1" x14ac:dyDescent="0.2">
      <c r="A83" s="2">
        <v>22080000</v>
      </c>
      <c r="B83" s="20" t="s">
        <v>138</v>
      </c>
      <c r="C83" s="29">
        <f>C84</f>
        <v>1065200</v>
      </c>
      <c r="D83" s="29">
        <f>D84</f>
        <v>363376</v>
      </c>
      <c r="E83" s="30">
        <f>D83/C83*100</f>
        <v>34.113405933158091</v>
      </c>
      <c r="F83" s="29">
        <f>F84</f>
        <v>0</v>
      </c>
      <c r="G83" s="29">
        <f>G84</f>
        <v>0</v>
      </c>
      <c r="H83" s="31">
        <v>0</v>
      </c>
    </row>
    <row r="84" spans="1:8" ht="42.75" customHeight="1" x14ac:dyDescent="0.2">
      <c r="A84" s="3">
        <v>22080400</v>
      </c>
      <c r="B84" s="21" t="s">
        <v>139</v>
      </c>
      <c r="C84" s="32">
        <v>1065200</v>
      </c>
      <c r="D84" s="32">
        <v>363376</v>
      </c>
      <c r="E84" s="33">
        <f>D84/C84*100</f>
        <v>34.113405933158091</v>
      </c>
      <c r="F84" s="32">
        <v>0</v>
      </c>
      <c r="G84" s="32">
        <v>0</v>
      </c>
      <c r="H84" s="35">
        <v>0</v>
      </c>
    </row>
    <row r="85" spans="1:8" ht="18" customHeight="1" x14ac:dyDescent="0.2">
      <c r="A85" s="2">
        <v>22090000</v>
      </c>
      <c r="B85" s="20" t="s">
        <v>41</v>
      </c>
      <c r="C85" s="29">
        <f>C86+C87+C89</f>
        <v>2700</v>
      </c>
      <c r="D85" s="29">
        <f>D86+D87+D89+D88</f>
        <v>692.51</v>
      </c>
      <c r="E85" s="30">
        <f>D85/C85*100</f>
        <v>25.648518518518522</v>
      </c>
      <c r="F85" s="29">
        <f>F86+F87+F89</f>
        <v>0</v>
      </c>
      <c r="G85" s="29">
        <f>G86+G87+G89</f>
        <v>0</v>
      </c>
      <c r="H85" s="31">
        <v>0</v>
      </c>
    </row>
    <row r="86" spans="1:8" ht="42.75" customHeight="1" x14ac:dyDescent="0.2">
      <c r="A86" s="3">
        <v>22090100</v>
      </c>
      <c r="B86" s="21" t="s">
        <v>42</v>
      </c>
      <c r="C86" s="32">
        <v>2700</v>
      </c>
      <c r="D86" s="32">
        <v>692.51</v>
      </c>
      <c r="E86" s="33">
        <f>D86/C86*100</f>
        <v>25.648518518518522</v>
      </c>
      <c r="F86" s="32">
        <v>0</v>
      </c>
      <c r="G86" s="32">
        <v>0</v>
      </c>
      <c r="H86" s="35">
        <v>0</v>
      </c>
    </row>
    <row r="87" spans="1:8" ht="16.5" hidden="1" customHeight="1" x14ac:dyDescent="0.2">
      <c r="A87" s="3">
        <v>22090200</v>
      </c>
      <c r="B87" s="21" t="s">
        <v>43</v>
      </c>
      <c r="C87" s="32">
        <v>0</v>
      </c>
      <c r="D87" s="32">
        <v>0</v>
      </c>
      <c r="E87" s="33">
        <v>0</v>
      </c>
      <c r="F87" s="32">
        <v>0</v>
      </c>
      <c r="G87" s="32">
        <v>0</v>
      </c>
      <c r="H87" s="35">
        <v>0</v>
      </c>
    </row>
    <row r="88" spans="1:8" ht="38.25" hidden="1" x14ac:dyDescent="0.2">
      <c r="A88" s="3">
        <v>22090300</v>
      </c>
      <c r="B88" s="21" t="s">
        <v>63</v>
      </c>
      <c r="C88" s="32">
        <v>0</v>
      </c>
      <c r="D88" s="32">
        <v>0</v>
      </c>
      <c r="E88" s="33">
        <v>0</v>
      </c>
      <c r="F88" s="32">
        <v>0</v>
      </c>
      <c r="G88" s="32">
        <v>0</v>
      </c>
      <c r="H88" s="35" t="e">
        <f>G88/F88*100</f>
        <v>#DIV/0!</v>
      </c>
    </row>
    <row r="89" spans="1:8" ht="26.25" hidden="1" customHeight="1" x14ac:dyDescent="0.2">
      <c r="A89" s="3">
        <v>22090400</v>
      </c>
      <c r="B89" s="21" t="s">
        <v>114</v>
      </c>
      <c r="C89" s="32"/>
      <c r="D89" s="32">
        <v>0</v>
      </c>
      <c r="E89" s="33" t="e">
        <f>D89/C89*100</f>
        <v>#DIV/0!</v>
      </c>
      <c r="F89" s="32">
        <v>0</v>
      </c>
      <c r="G89" s="32">
        <v>0</v>
      </c>
      <c r="H89" s="35">
        <v>0</v>
      </c>
    </row>
    <row r="90" spans="1:8" ht="18.75" customHeight="1" x14ac:dyDescent="0.2">
      <c r="A90" s="2">
        <v>24000000</v>
      </c>
      <c r="B90" s="20" t="s">
        <v>44</v>
      </c>
      <c r="C90" s="29">
        <f>C91+C94</f>
        <v>277500</v>
      </c>
      <c r="D90" s="29">
        <f>D91+D94</f>
        <v>2104418.1</v>
      </c>
      <c r="E90" s="30">
        <f>D90/C90*100</f>
        <v>758.34886486486482</v>
      </c>
      <c r="F90" s="29">
        <f>F91+F94</f>
        <v>0</v>
      </c>
      <c r="G90" s="29">
        <f>G91+G94</f>
        <v>30000</v>
      </c>
      <c r="H90" s="30">
        <v>0</v>
      </c>
    </row>
    <row r="91" spans="1:8" ht="21.75" customHeight="1" x14ac:dyDescent="0.2">
      <c r="A91" s="2">
        <v>24060000</v>
      </c>
      <c r="B91" s="20" t="s">
        <v>36</v>
      </c>
      <c r="C91" s="29">
        <f>C92</f>
        <v>277500</v>
      </c>
      <c r="D91" s="29">
        <f>D92</f>
        <v>2104418.1</v>
      </c>
      <c r="E91" s="30">
        <f>D91/C91*100</f>
        <v>758.34886486486482</v>
      </c>
      <c r="F91" s="29">
        <f>F92+F93</f>
        <v>0</v>
      </c>
      <c r="G91" s="29">
        <f>G92+G93</f>
        <v>0</v>
      </c>
      <c r="H91" s="31">
        <v>0</v>
      </c>
    </row>
    <row r="92" spans="1:8" ht="18" customHeight="1" x14ac:dyDescent="0.2">
      <c r="A92" s="3">
        <v>24060300</v>
      </c>
      <c r="B92" s="21" t="s">
        <v>36</v>
      </c>
      <c r="C92" s="32">
        <v>277500</v>
      </c>
      <c r="D92" s="32">
        <v>2104418.1</v>
      </c>
      <c r="E92" s="33">
        <f>D92/C92*100</f>
        <v>758.34886486486482</v>
      </c>
      <c r="F92" s="32">
        <v>0</v>
      </c>
      <c r="G92" s="34">
        <v>0</v>
      </c>
      <c r="H92" s="35">
        <v>0</v>
      </c>
    </row>
    <row r="93" spans="1:8" ht="43.5" hidden="1" customHeight="1" x14ac:dyDescent="0.2">
      <c r="A93" s="3">
        <v>24062100</v>
      </c>
      <c r="B93" s="21" t="s">
        <v>64</v>
      </c>
      <c r="C93" s="32">
        <v>0</v>
      </c>
      <c r="D93" s="32">
        <v>0</v>
      </c>
      <c r="E93" s="33">
        <v>0</v>
      </c>
      <c r="F93" s="35">
        <v>0</v>
      </c>
      <c r="G93" s="35">
        <v>0</v>
      </c>
      <c r="H93" s="33">
        <v>0</v>
      </c>
    </row>
    <row r="94" spans="1:8" ht="34.5" customHeight="1" x14ac:dyDescent="0.2">
      <c r="A94" s="3">
        <v>24170000</v>
      </c>
      <c r="B94" s="21" t="s">
        <v>45</v>
      </c>
      <c r="C94" s="32">
        <v>0</v>
      </c>
      <c r="D94" s="32">
        <v>0</v>
      </c>
      <c r="E94" s="33">
        <v>0</v>
      </c>
      <c r="F94" s="36">
        <v>0</v>
      </c>
      <c r="G94" s="36">
        <v>30000</v>
      </c>
      <c r="H94" s="33">
        <v>0</v>
      </c>
    </row>
    <row r="95" spans="1:8" ht="20.25" customHeight="1" x14ac:dyDescent="0.2">
      <c r="A95" s="2">
        <v>25000000</v>
      </c>
      <c r="B95" s="20" t="s">
        <v>46</v>
      </c>
      <c r="C95" s="29">
        <f>C97</f>
        <v>0</v>
      </c>
      <c r="D95" s="29">
        <f>D97</f>
        <v>0</v>
      </c>
      <c r="E95" s="30">
        <v>0</v>
      </c>
      <c r="F95" s="29">
        <f>F96+F100</f>
        <v>6193100</v>
      </c>
      <c r="G95" s="29">
        <f>G96+G100</f>
        <v>1983746.9700000002</v>
      </c>
      <c r="H95" s="30">
        <f>G95/F95*100</f>
        <v>32.031566905104071</v>
      </c>
    </row>
    <row r="96" spans="1:8" ht="33" customHeight="1" x14ac:dyDescent="0.2">
      <c r="A96" s="2">
        <v>25010000</v>
      </c>
      <c r="B96" s="20" t="s">
        <v>47</v>
      </c>
      <c r="C96" s="29">
        <v>0</v>
      </c>
      <c r="D96" s="29">
        <v>0</v>
      </c>
      <c r="E96" s="29">
        <v>0</v>
      </c>
      <c r="F96" s="29">
        <f>F97+F98+F99</f>
        <v>6193100</v>
      </c>
      <c r="G96" s="29">
        <f>G97+G98+G99</f>
        <v>1676732.84</v>
      </c>
      <c r="H96" s="30">
        <f>G96/F96*100</f>
        <v>27.074209039091894</v>
      </c>
    </row>
    <row r="97" spans="1:8" ht="29.25" customHeight="1" x14ac:dyDescent="0.2">
      <c r="A97" s="3">
        <v>25010100</v>
      </c>
      <c r="B97" s="21" t="s">
        <v>88</v>
      </c>
      <c r="C97" s="32">
        <v>0</v>
      </c>
      <c r="D97" s="32">
        <v>0</v>
      </c>
      <c r="E97" s="32">
        <v>0</v>
      </c>
      <c r="F97" s="32">
        <v>5782500</v>
      </c>
      <c r="G97" s="32">
        <v>1643825.53</v>
      </c>
      <c r="H97" s="33">
        <f>G97/F97*100</f>
        <v>28.427592390834416</v>
      </c>
    </row>
    <row r="98" spans="1:8" ht="19.5" customHeight="1" x14ac:dyDescent="0.2">
      <c r="A98" s="3">
        <v>25010300</v>
      </c>
      <c r="B98" s="21" t="s">
        <v>89</v>
      </c>
      <c r="C98" s="32">
        <v>0</v>
      </c>
      <c r="D98" s="32">
        <v>0</v>
      </c>
      <c r="E98" s="32">
        <v>0</v>
      </c>
      <c r="F98" s="32">
        <v>410600</v>
      </c>
      <c r="G98" s="32">
        <v>32907.31</v>
      </c>
      <c r="H98" s="33">
        <f>G98/F98*100</f>
        <v>8.0144447150511446</v>
      </c>
    </row>
    <row r="99" spans="1:8" ht="27.75" hidden="1" customHeight="1" x14ac:dyDescent="0.2">
      <c r="A99" s="3">
        <v>25010400</v>
      </c>
      <c r="B99" s="21" t="s">
        <v>90</v>
      </c>
      <c r="C99" s="32">
        <v>0</v>
      </c>
      <c r="D99" s="32">
        <v>0</v>
      </c>
      <c r="E99" s="32">
        <v>0</v>
      </c>
      <c r="F99" s="32">
        <v>0</v>
      </c>
      <c r="G99" s="32">
        <v>0</v>
      </c>
      <c r="H99" s="33">
        <v>0</v>
      </c>
    </row>
    <row r="100" spans="1:8" ht="20.25" customHeight="1" x14ac:dyDescent="0.2">
      <c r="A100" s="2">
        <v>25020000</v>
      </c>
      <c r="B100" s="20" t="s">
        <v>65</v>
      </c>
      <c r="C100" s="29">
        <v>0</v>
      </c>
      <c r="D100" s="29">
        <v>0</v>
      </c>
      <c r="E100" s="30">
        <v>0</v>
      </c>
      <c r="F100" s="29">
        <v>0</v>
      </c>
      <c r="G100" s="29">
        <f>G101+G102</f>
        <v>307014.13</v>
      </c>
      <c r="H100" s="30">
        <v>0</v>
      </c>
    </row>
    <row r="101" spans="1:8" ht="23.25" customHeight="1" x14ac:dyDescent="0.2">
      <c r="A101" s="3">
        <v>25020100</v>
      </c>
      <c r="B101" s="21" t="s">
        <v>91</v>
      </c>
      <c r="C101" s="32"/>
      <c r="D101" s="32"/>
      <c r="E101" s="33"/>
      <c r="F101" s="32">
        <v>0</v>
      </c>
      <c r="G101" s="32">
        <v>196487.52</v>
      </c>
      <c r="H101" s="33">
        <v>0</v>
      </c>
    </row>
    <row r="102" spans="1:8" ht="72" customHeight="1" x14ac:dyDescent="0.2">
      <c r="A102" s="3">
        <v>25020200</v>
      </c>
      <c r="B102" s="21" t="s">
        <v>95</v>
      </c>
      <c r="C102" s="32">
        <v>0</v>
      </c>
      <c r="D102" s="32">
        <v>0</v>
      </c>
      <c r="E102" s="33">
        <v>0</v>
      </c>
      <c r="F102" s="32">
        <v>0</v>
      </c>
      <c r="G102" s="32">
        <v>110526.61</v>
      </c>
      <c r="H102" s="33">
        <v>0</v>
      </c>
    </row>
    <row r="103" spans="1:8" ht="18" customHeight="1" x14ac:dyDescent="0.2">
      <c r="A103" s="2">
        <v>30000000</v>
      </c>
      <c r="B103" s="20" t="s">
        <v>48</v>
      </c>
      <c r="C103" s="29">
        <f>C104+C108</f>
        <v>2000</v>
      </c>
      <c r="D103" s="29">
        <f>D104+D108</f>
        <v>0</v>
      </c>
      <c r="E103" s="30">
        <f>D103/C103*100</f>
        <v>0</v>
      </c>
      <c r="F103" s="29">
        <f>F104+F108</f>
        <v>34217600</v>
      </c>
      <c r="G103" s="29">
        <f>G104+G108</f>
        <v>233071.6</v>
      </c>
      <c r="H103" s="30">
        <f>G103/F103*100</f>
        <v>0.68114537547928555</v>
      </c>
    </row>
    <row r="104" spans="1:8" ht="19.5" customHeight="1" x14ac:dyDescent="0.2">
      <c r="A104" s="2">
        <v>31000000</v>
      </c>
      <c r="B104" s="20" t="s">
        <v>49</v>
      </c>
      <c r="C104" s="29">
        <f>C105+C107</f>
        <v>2000</v>
      </c>
      <c r="D104" s="29">
        <f>D105+D107</f>
        <v>0</v>
      </c>
      <c r="E104" s="30">
        <f>D104/C104*100</f>
        <v>0</v>
      </c>
      <c r="F104" s="29">
        <f>F105+F107</f>
        <v>638600</v>
      </c>
      <c r="G104" s="29">
        <f>G105+G107</f>
        <v>18117.599999999999</v>
      </c>
      <c r="H104" s="30">
        <f>G104/F104*100</f>
        <v>2.837081114938929</v>
      </c>
    </row>
    <row r="105" spans="1:8" ht="59.25" customHeight="1" x14ac:dyDescent="0.2">
      <c r="A105" s="2">
        <v>31010000</v>
      </c>
      <c r="B105" s="20" t="s">
        <v>50</v>
      </c>
      <c r="C105" s="29">
        <f>C106</f>
        <v>2000</v>
      </c>
      <c r="D105" s="29">
        <f>D106</f>
        <v>0</v>
      </c>
      <c r="E105" s="30">
        <f>D105/C105*100</f>
        <v>0</v>
      </c>
      <c r="F105" s="29">
        <f>F106</f>
        <v>0</v>
      </c>
      <c r="G105" s="29">
        <f>G106</f>
        <v>0</v>
      </c>
      <c r="H105" s="31">
        <v>0</v>
      </c>
    </row>
    <row r="106" spans="1:8" ht="60" customHeight="1" x14ac:dyDescent="0.2">
      <c r="A106" s="3">
        <v>31010200</v>
      </c>
      <c r="B106" s="21" t="s">
        <v>51</v>
      </c>
      <c r="C106" s="32">
        <v>2000</v>
      </c>
      <c r="D106" s="32">
        <v>0</v>
      </c>
      <c r="E106" s="33">
        <f>D106/C106*100</f>
        <v>0</v>
      </c>
      <c r="F106" s="32">
        <v>0</v>
      </c>
      <c r="G106" s="32">
        <v>0</v>
      </c>
      <c r="H106" s="35">
        <v>0</v>
      </c>
    </row>
    <row r="107" spans="1:8" ht="34.5" customHeight="1" x14ac:dyDescent="0.2">
      <c r="A107" s="3">
        <v>31030000</v>
      </c>
      <c r="B107" s="21" t="s">
        <v>115</v>
      </c>
      <c r="C107" s="32">
        <v>0</v>
      </c>
      <c r="D107" s="32">
        <v>0</v>
      </c>
      <c r="E107" s="33">
        <v>0</v>
      </c>
      <c r="F107" s="32">
        <v>638600</v>
      </c>
      <c r="G107" s="32">
        <v>18117.599999999999</v>
      </c>
      <c r="H107" s="33">
        <f t="shared" ref="H107:H113" si="5">G107/F107*100</f>
        <v>2.837081114938929</v>
      </c>
    </row>
    <row r="108" spans="1:8" ht="18" customHeight="1" x14ac:dyDescent="0.2">
      <c r="A108" s="2">
        <v>33000000</v>
      </c>
      <c r="B108" s="20" t="s">
        <v>52</v>
      </c>
      <c r="C108" s="29">
        <f>C109</f>
        <v>0</v>
      </c>
      <c r="D108" s="29">
        <f>D109</f>
        <v>0</v>
      </c>
      <c r="E108" s="30">
        <v>0</v>
      </c>
      <c r="F108" s="29">
        <f>F109</f>
        <v>33579000</v>
      </c>
      <c r="G108" s="29">
        <f>G109</f>
        <v>214954</v>
      </c>
      <c r="H108" s="30">
        <f t="shared" si="5"/>
        <v>0.64014413770511336</v>
      </c>
    </row>
    <row r="109" spans="1:8" ht="18.75" customHeight="1" x14ac:dyDescent="0.2">
      <c r="A109" s="2">
        <v>33010000</v>
      </c>
      <c r="B109" s="20" t="s">
        <v>53</v>
      </c>
      <c r="C109" s="29">
        <f>C110</f>
        <v>0</v>
      </c>
      <c r="D109" s="29">
        <f>D110</f>
        <v>0</v>
      </c>
      <c r="E109" s="30">
        <v>0</v>
      </c>
      <c r="F109" s="29">
        <f>F110</f>
        <v>33579000</v>
      </c>
      <c r="G109" s="29">
        <f>G110</f>
        <v>214954</v>
      </c>
      <c r="H109" s="30">
        <f t="shared" si="5"/>
        <v>0.64014413770511336</v>
      </c>
    </row>
    <row r="110" spans="1:8" ht="51" customHeight="1" x14ac:dyDescent="0.2">
      <c r="A110" s="3">
        <v>33010100</v>
      </c>
      <c r="B110" s="21" t="s">
        <v>140</v>
      </c>
      <c r="C110" s="32">
        <v>0</v>
      </c>
      <c r="D110" s="32">
        <v>0</v>
      </c>
      <c r="E110" s="33">
        <v>0</v>
      </c>
      <c r="F110" s="32">
        <v>33579000</v>
      </c>
      <c r="G110" s="32">
        <v>214954</v>
      </c>
      <c r="H110" s="33">
        <f t="shared" si="5"/>
        <v>0.64014413770511336</v>
      </c>
    </row>
    <row r="111" spans="1:8" ht="18" customHeight="1" x14ac:dyDescent="0.2">
      <c r="A111" s="2">
        <v>50000000</v>
      </c>
      <c r="B111" s="20" t="s">
        <v>54</v>
      </c>
      <c r="C111" s="29">
        <f>C112</f>
        <v>0</v>
      </c>
      <c r="D111" s="29">
        <f>D112</f>
        <v>0</v>
      </c>
      <c r="E111" s="30">
        <v>0</v>
      </c>
      <c r="F111" s="29">
        <f>F112</f>
        <v>95000</v>
      </c>
      <c r="G111" s="29">
        <f>G112</f>
        <v>3400</v>
      </c>
      <c r="H111" s="30">
        <f t="shared" si="5"/>
        <v>3.5789473684210522</v>
      </c>
    </row>
    <row r="112" spans="1:8" ht="29.25" customHeight="1" x14ac:dyDescent="0.2">
      <c r="A112" s="3">
        <v>50110000</v>
      </c>
      <c r="B112" s="21" t="s">
        <v>116</v>
      </c>
      <c r="C112" s="32">
        <v>0</v>
      </c>
      <c r="D112" s="32">
        <v>0</v>
      </c>
      <c r="E112" s="33">
        <v>0</v>
      </c>
      <c r="F112" s="32">
        <v>95000</v>
      </c>
      <c r="G112" s="32">
        <v>3400</v>
      </c>
      <c r="H112" s="33">
        <f t="shared" si="5"/>
        <v>3.5789473684210522</v>
      </c>
    </row>
    <row r="113" spans="1:9" ht="18" customHeight="1" x14ac:dyDescent="0.2">
      <c r="A113" s="4" t="s">
        <v>70</v>
      </c>
      <c r="B113" s="22"/>
      <c r="C113" s="37">
        <f>C12+C64+C103+C111</f>
        <v>338789700</v>
      </c>
      <c r="D113" s="37">
        <f>D12+D64+D103+D111</f>
        <v>87840136.270000011</v>
      </c>
      <c r="E113" s="38">
        <f t="shared" ref="E113:E119" si="6">D113/C113*100</f>
        <v>25.9276289302774</v>
      </c>
      <c r="F113" s="37">
        <f>F12+F64+F103+F111</f>
        <v>40623800</v>
      </c>
      <c r="G113" s="37">
        <f>G12+G64+G103+G111</f>
        <v>2291337.4900000002</v>
      </c>
      <c r="H113" s="38">
        <f t="shared" si="5"/>
        <v>5.6403819682058307</v>
      </c>
      <c r="I113" s="7"/>
    </row>
    <row r="114" spans="1:9" ht="17.25" customHeight="1" x14ac:dyDescent="0.2">
      <c r="A114" s="2">
        <v>40000000</v>
      </c>
      <c r="B114" s="20" t="s">
        <v>55</v>
      </c>
      <c r="C114" s="29">
        <f t="shared" ref="C114:H114" si="7">C115</f>
        <v>105453034</v>
      </c>
      <c r="D114" s="29">
        <f t="shared" si="7"/>
        <v>37554835</v>
      </c>
      <c r="E114" s="30">
        <f t="shared" si="6"/>
        <v>35.612853964922429</v>
      </c>
      <c r="F114" s="29">
        <f t="shared" si="7"/>
        <v>0</v>
      </c>
      <c r="G114" s="29">
        <f t="shared" si="7"/>
        <v>0</v>
      </c>
      <c r="H114" s="29">
        <f t="shared" si="7"/>
        <v>0</v>
      </c>
    </row>
    <row r="115" spans="1:9" ht="17.25" customHeight="1" x14ac:dyDescent="0.2">
      <c r="A115" s="2">
        <v>41000000</v>
      </c>
      <c r="B115" s="20" t="s">
        <v>56</v>
      </c>
      <c r="C115" s="29">
        <f>C116+C119+C127+C130</f>
        <v>105453034</v>
      </c>
      <c r="D115" s="29">
        <f>D116+D119+D127+D130</f>
        <v>37554835</v>
      </c>
      <c r="E115" s="30">
        <f t="shared" si="6"/>
        <v>35.612853964922429</v>
      </c>
      <c r="F115" s="29">
        <f>F116+F119+F127+F130</f>
        <v>0</v>
      </c>
      <c r="G115" s="29">
        <f>G116+G119+G127+G130</f>
        <v>0</v>
      </c>
      <c r="H115" s="29">
        <f>H116+H119+H127+H130</f>
        <v>0</v>
      </c>
    </row>
    <row r="116" spans="1:9" ht="15.75" customHeight="1" x14ac:dyDescent="0.2">
      <c r="A116" s="2">
        <v>41020000</v>
      </c>
      <c r="B116" s="20" t="s">
        <v>57</v>
      </c>
      <c r="C116" s="29">
        <f>C117+C118</f>
        <v>9846000</v>
      </c>
      <c r="D116" s="29">
        <f>D117+D118</f>
        <v>2461500</v>
      </c>
      <c r="E116" s="30">
        <f t="shared" si="6"/>
        <v>25</v>
      </c>
      <c r="F116" s="29">
        <f>F117</f>
        <v>0</v>
      </c>
      <c r="G116" s="29">
        <f>G117</f>
        <v>0</v>
      </c>
      <c r="H116" s="29">
        <f>H117</f>
        <v>0</v>
      </c>
    </row>
    <row r="117" spans="1:9" ht="15.75" customHeight="1" x14ac:dyDescent="0.2">
      <c r="A117" s="3">
        <v>41020100</v>
      </c>
      <c r="B117" s="21" t="s">
        <v>58</v>
      </c>
      <c r="C117" s="32">
        <v>7973000</v>
      </c>
      <c r="D117" s="32">
        <v>1993200</v>
      </c>
      <c r="E117" s="33">
        <f t="shared" si="6"/>
        <v>24.999372883481751</v>
      </c>
      <c r="F117" s="32">
        <v>0</v>
      </c>
      <c r="G117" s="34">
        <v>0</v>
      </c>
      <c r="H117" s="35">
        <v>0</v>
      </c>
    </row>
    <row r="118" spans="1:9" ht="74.25" customHeight="1" x14ac:dyDescent="0.2">
      <c r="A118" s="3">
        <v>41021400</v>
      </c>
      <c r="B118" s="21" t="s">
        <v>136</v>
      </c>
      <c r="C118" s="32">
        <v>1873000</v>
      </c>
      <c r="D118" s="32">
        <v>468300</v>
      </c>
      <c r="E118" s="33">
        <f>D118/C118*100</f>
        <v>25.002669514148423</v>
      </c>
      <c r="F118" s="32">
        <v>0</v>
      </c>
      <c r="G118" s="32">
        <v>0</v>
      </c>
      <c r="H118" s="35">
        <v>0</v>
      </c>
    </row>
    <row r="119" spans="1:9" ht="21.75" customHeight="1" x14ac:dyDescent="0.2">
      <c r="A119" s="2">
        <v>41030000</v>
      </c>
      <c r="B119" s="20" t="s">
        <v>59</v>
      </c>
      <c r="C119" s="29">
        <f>C121+C122+C123+C120+C124+C125+C126</f>
        <v>92893600</v>
      </c>
      <c r="D119" s="29">
        <f>D121+D122+D123+D120+D124+D125+D126</f>
        <v>34198500</v>
      </c>
      <c r="E119" s="30">
        <f t="shared" si="6"/>
        <v>36.81469982862113</v>
      </c>
      <c r="F119" s="29">
        <f>SUM(F120:F129)</f>
        <v>0</v>
      </c>
      <c r="G119" s="29">
        <f>SUM(G120:G129)</f>
        <v>0</v>
      </c>
      <c r="H119" s="31">
        <v>0</v>
      </c>
    </row>
    <row r="120" spans="1:9" ht="27.75" customHeight="1" x14ac:dyDescent="0.2">
      <c r="A120" s="10">
        <v>41031100</v>
      </c>
      <c r="B120" s="23" t="s">
        <v>137</v>
      </c>
      <c r="C120" s="32">
        <v>5508100</v>
      </c>
      <c r="D120" s="32">
        <v>3304800</v>
      </c>
      <c r="E120" s="33">
        <f>D120/C120*100</f>
        <v>59.998910695158038</v>
      </c>
      <c r="F120" s="32">
        <v>0</v>
      </c>
      <c r="G120" s="32">
        <v>0</v>
      </c>
      <c r="H120" s="31">
        <v>0</v>
      </c>
    </row>
    <row r="121" spans="1:9" ht="21.75" customHeight="1" x14ac:dyDescent="0.2">
      <c r="A121" s="3">
        <v>41033900</v>
      </c>
      <c r="B121" s="21" t="s">
        <v>60</v>
      </c>
      <c r="C121" s="32">
        <v>77615900</v>
      </c>
      <c r="D121" s="32">
        <v>26637900</v>
      </c>
      <c r="E121" s="33">
        <f>D121/C121*100</f>
        <v>34.320158627291576</v>
      </c>
      <c r="F121" s="32">
        <v>0</v>
      </c>
      <c r="G121" s="32">
        <v>0</v>
      </c>
      <c r="H121" s="32">
        <v>0</v>
      </c>
    </row>
    <row r="122" spans="1:9" ht="12.75" hidden="1" customHeight="1" x14ac:dyDescent="0.2">
      <c r="A122" s="3">
        <v>41034200</v>
      </c>
      <c r="B122" s="21" t="s">
        <v>75</v>
      </c>
      <c r="C122" s="32">
        <v>0</v>
      </c>
      <c r="D122" s="32">
        <v>0</v>
      </c>
      <c r="E122" s="33">
        <v>0</v>
      </c>
      <c r="F122" s="32">
        <v>0</v>
      </c>
      <c r="G122" s="32">
        <v>0</v>
      </c>
      <c r="H122" s="32">
        <v>0</v>
      </c>
    </row>
    <row r="123" spans="1:9" ht="44.25" hidden="1" customHeight="1" x14ac:dyDescent="0.2">
      <c r="A123" s="3">
        <v>41035100</v>
      </c>
      <c r="B123" s="21" t="s">
        <v>84</v>
      </c>
      <c r="C123" s="32"/>
      <c r="D123" s="32"/>
      <c r="E123" s="33"/>
      <c r="F123" s="32"/>
      <c r="G123" s="32"/>
      <c r="H123" s="35">
        <v>0</v>
      </c>
    </row>
    <row r="124" spans="1:9" ht="43.5" customHeight="1" x14ac:dyDescent="0.2">
      <c r="A124" s="3">
        <v>41035400</v>
      </c>
      <c r="B124" s="21" t="s">
        <v>130</v>
      </c>
      <c r="C124" s="32">
        <v>387200</v>
      </c>
      <c r="D124" s="32">
        <v>193500</v>
      </c>
      <c r="E124" s="33">
        <f>D124/C124*100</f>
        <v>49.974173553719012</v>
      </c>
      <c r="F124" s="32">
        <v>0</v>
      </c>
      <c r="G124" s="32">
        <v>0</v>
      </c>
      <c r="H124" s="35">
        <v>0</v>
      </c>
    </row>
    <row r="125" spans="1:9" ht="56.25" customHeight="1" x14ac:dyDescent="0.2">
      <c r="A125" s="3">
        <v>41036000</v>
      </c>
      <c r="B125" s="21" t="s">
        <v>141</v>
      </c>
      <c r="C125" s="32">
        <v>1257900</v>
      </c>
      <c r="D125" s="32">
        <v>0</v>
      </c>
      <c r="E125" s="33">
        <f>D125/C125*100</f>
        <v>0</v>
      </c>
      <c r="F125" s="32">
        <v>0</v>
      </c>
      <c r="G125" s="32">
        <v>0</v>
      </c>
      <c r="H125" s="35">
        <v>0</v>
      </c>
    </row>
    <row r="126" spans="1:9" ht="45" customHeight="1" x14ac:dyDescent="0.2">
      <c r="A126" s="3">
        <v>41036300</v>
      </c>
      <c r="B126" s="21" t="s">
        <v>131</v>
      </c>
      <c r="C126" s="32">
        <v>8124500</v>
      </c>
      <c r="D126" s="32">
        <v>4062300</v>
      </c>
      <c r="E126" s="33">
        <f>D126/C126*100</f>
        <v>50.000615422487535</v>
      </c>
      <c r="F126" s="32">
        <v>0</v>
      </c>
      <c r="G126" s="32">
        <v>0</v>
      </c>
      <c r="H126" s="35">
        <v>0</v>
      </c>
    </row>
    <row r="127" spans="1:9" ht="21" customHeight="1" x14ac:dyDescent="0.2">
      <c r="A127" s="3">
        <v>41040000</v>
      </c>
      <c r="B127" s="21" t="s">
        <v>85</v>
      </c>
      <c r="C127" s="29">
        <f>C128+C129</f>
        <v>434300</v>
      </c>
      <c r="D127" s="29">
        <f>D128+D129</f>
        <v>108576</v>
      </c>
      <c r="E127" s="30">
        <f>D127/C127*100</f>
        <v>25.000230255583698</v>
      </c>
      <c r="F127" s="32">
        <v>0</v>
      </c>
      <c r="G127" s="32">
        <v>0</v>
      </c>
      <c r="H127" s="32">
        <v>0</v>
      </c>
    </row>
    <row r="128" spans="1:9" ht="48.75" customHeight="1" x14ac:dyDescent="0.2">
      <c r="A128" s="3">
        <v>41040200</v>
      </c>
      <c r="B128" s="21" t="s">
        <v>117</v>
      </c>
      <c r="C128" s="32">
        <v>434300</v>
      </c>
      <c r="D128" s="32">
        <v>108576</v>
      </c>
      <c r="E128" s="33">
        <f>D128/C128*100</f>
        <v>25.000230255583698</v>
      </c>
      <c r="F128" s="32">
        <v>0</v>
      </c>
      <c r="G128" s="32">
        <v>0</v>
      </c>
      <c r="H128" s="35">
        <v>0</v>
      </c>
    </row>
    <row r="129" spans="1:8" ht="0.75" customHeight="1" x14ac:dyDescent="0.2">
      <c r="A129" s="3">
        <v>41040500</v>
      </c>
      <c r="B129" s="21" t="s">
        <v>107</v>
      </c>
      <c r="C129" s="32"/>
      <c r="D129" s="32"/>
      <c r="E129" s="33"/>
      <c r="F129" s="32"/>
      <c r="G129" s="32"/>
      <c r="H129" s="35"/>
    </row>
    <row r="130" spans="1:8" ht="21" customHeight="1" x14ac:dyDescent="0.2">
      <c r="A130" s="2">
        <v>41050000</v>
      </c>
      <c r="B130" s="20" t="s">
        <v>86</v>
      </c>
      <c r="C130" s="29">
        <f>C132+C134+C135+C136+C137+C138+C139+C140+C131</f>
        <v>2279134</v>
      </c>
      <c r="D130" s="29">
        <f>D132+D134+D135+D136+D137+D138+D139+D140+D131</f>
        <v>786259</v>
      </c>
      <c r="E130" s="30">
        <f>D130/C130*100</f>
        <v>34.498147103241841</v>
      </c>
      <c r="F130" s="29">
        <f>F132+F134+F136+F137+F138+F139+F133</f>
        <v>0</v>
      </c>
      <c r="G130" s="29">
        <f>G132+G134+G136+G137+G138+G139+G133</f>
        <v>0</v>
      </c>
      <c r="H130" s="31">
        <v>0</v>
      </c>
    </row>
    <row r="131" spans="1:8" ht="182.25" hidden="1" customHeight="1" x14ac:dyDescent="0.2">
      <c r="A131" s="3">
        <v>410504000</v>
      </c>
      <c r="B131" s="21" t="s">
        <v>122</v>
      </c>
      <c r="C131" s="32"/>
      <c r="D131" s="32"/>
      <c r="E131" s="33">
        <v>0</v>
      </c>
      <c r="F131" s="29"/>
      <c r="G131" s="29"/>
      <c r="H131" s="31"/>
    </row>
    <row r="132" spans="1:8" ht="29.25" customHeight="1" x14ac:dyDescent="0.2">
      <c r="A132" s="3">
        <v>41051000</v>
      </c>
      <c r="B132" s="21" t="s">
        <v>96</v>
      </c>
      <c r="C132" s="32">
        <v>1641300</v>
      </c>
      <c r="D132" s="32">
        <v>615480</v>
      </c>
      <c r="E132" s="33">
        <f t="shared" ref="E132:E141" si="8">D132/C132*100</f>
        <v>37.499543045147135</v>
      </c>
      <c r="F132" s="32">
        <v>0</v>
      </c>
      <c r="G132" s="32">
        <v>0</v>
      </c>
      <c r="H132" s="35">
        <v>0</v>
      </c>
    </row>
    <row r="133" spans="1:8" ht="35.25" hidden="1" customHeight="1" x14ac:dyDescent="0.2">
      <c r="A133" s="3">
        <v>41051100</v>
      </c>
      <c r="B133" s="21" t="s">
        <v>129</v>
      </c>
      <c r="C133" s="32"/>
      <c r="D133" s="32"/>
      <c r="E133" s="33"/>
      <c r="F133" s="32"/>
      <c r="G133" s="32"/>
      <c r="H133" s="30">
        <v>0</v>
      </c>
    </row>
    <row r="134" spans="1:8" ht="44.25" hidden="1" customHeight="1" x14ac:dyDescent="0.2">
      <c r="A134" s="3">
        <v>41051200</v>
      </c>
      <c r="B134" s="21" t="s">
        <v>97</v>
      </c>
      <c r="C134" s="32"/>
      <c r="D134" s="32"/>
      <c r="E134" s="33"/>
      <c r="F134" s="32">
        <v>0</v>
      </c>
      <c r="G134" s="32">
        <v>0</v>
      </c>
      <c r="H134" s="32">
        <v>0</v>
      </c>
    </row>
    <row r="135" spans="1:8" ht="44.25" hidden="1" customHeight="1" x14ac:dyDescent="0.2">
      <c r="A135" s="3">
        <v>41051400</v>
      </c>
      <c r="B135" s="21" t="s">
        <v>127</v>
      </c>
      <c r="C135" s="32"/>
      <c r="D135" s="32"/>
      <c r="E135" s="33"/>
      <c r="F135" s="32"/>
      <c r="G135" s="32"/>
      <c r="H135" s="32"/>
    </row>
    <row r="136" spans="1:8" ht="55.5" hidden="1" customHeight="1" x14ac:dyDescent="0.2">
      <c r="A136" s="19">
        <v>41051700</v>
      </c>
      <c r="B136" s="24" t="s">
        <v>108</v>
      </c>
      <c r="C136" s="32"/>
      <c r="D136" s="32"/>
      <c r="E136" s="33"/>
      <c r="F136" s="32">
        <v>0</v>
      </c>
      <c r="G136" s="32"/>
      <c r="H136" s="32"/>
    </row>
    <row r="137" spans="1:8" ht="39" hidden="1" customHeight="1" x14ac:dyDescent="0.2">
      <c r="A137" s="3">
        <v>41053300</v>
      </c>
      <c r="B137" s="21" t="s">
        <v>105</v>
      </c>
      <c r="C137" s="32"/>
      <c r="D137" s="32"/>
      <c r="E137" s="33"/>
      <c r="F137" s="32">
        <v>0</v>
      </c>
      <c r="G137" s="32">
        <v>0</v>
      </c>
      <c r="H137" s="32">
        <v>0</v>
      </c>
    </row>
    <row r="138" spans="1:8" ht="18.75" customHeight="1" x14ac:dyDescent="0.2">
      <c r="A138" s="3">
        <v>41053900</v>
      </c>
      <c r="B138" s="21" t="s">
        <v>87</v>
      </c>
      <c r="C138" s="32">
        <v>237514</v>
      </c>
      <c r="D138" s="32">
        <v>70699</v>
      </c>
      <c r="E138" s="33">
        <f t="shared" si="8"/>
        <v>29.766245358168359</v>
      </c>
      <c r="F138" s="32">
        <v>0</v>
      </c>
      <c r="G138" s="36">
        <v>0</v>
      </c>
      <c r="H138" s="35">
        <v>0</v>
      </c>
    </row>
    <row r="139" spans="1:8" ht="51" hidden="1" customHeight="1" x14ac:dyDescent="0.2">
      <c r="A139" s="3">
        <v>41057700</v>
      </c>
      <c r="B139" s="21" t="s">
        <v>124</v>
      </c>
      <c r="C139" s="32"/>
      <c r="D139" s="32"/>
      <c r="E139" s="30" t="e">
        <f t="shared" si="8"/>
        <v>#DIV/0!</v>
      </c>
      <c r="F139" s="32">
        <v>0</v>
      </c>
      <c r="G139" s="36">
        <v>0</v>
      </c>
      <c r="H139" s="31">
        <v>0</v>
      </c>
    </row>
    <row r="140" spans="1:8" ht="81" customHeight="1" x14ac:dyDescent="0.2">
      <c r="A140" s="3">
        <v>41059300</v>
      </c>
      <c r="B140" s="21" t="s">
        <v>128</v>
      </c>
      <c r="C140" s="32">
        <v>400320</v>
      </c>
      <c r="D140" s="32">
        <v>100080</v>
      </c>
      <c r="E140" s="30">
        <f t="shared" si="8"/>
        <v>25</v>
      </c>
      <c r="F140" s="32"/>
      <c r="G140" s="36"/>
      <c r="H140" s="31"/>
    </row>
    <row r="141" spans="1:8" ht="24" customHeight="1" x14ac:dyDescent="0.2">
      <c r="A141" s="4" t="s">
        <v>132</v>
      </c>
      <c r="B141" s="22"/>
      <c r="C141" s="37">
        <f>C113+C114</f>
        <v>444242734</v>
      </c>
      <c r="D141" s="37">
        <f>D113+D114</f>
        <v>125394971.27000001</v>
      </c>
      <c r="E141" s="38">
        <f t="shared" si="8"/>
        <v>28.226679171752085</v>
      </c>
      <c r="F141" s="37">
        <f>F113+F114</f>
        <v>40623800</v>
      </c>
      <c r="G141" s="37">
        <f>G113+G114</f>
        <v>2291337.4900000002</v>
      </c>
      <c r="H141" s="38">
        <f>G141/F141*100</f>
        <v>5.6403819682058307</v>
      </c>
    </row>
    <row r="142" spans="1:8" ht="23.25" customHeight="1" x14ac:dyDescent="0.2"/>
    <row r="143" spans="1:8" ht="17.25" customHeight="1" x14ac:dyDescent="0.2">
      <c r="C143" s="13"/>
      <c r="D143" s="13"/>
    </row>
    <row r="144" spans="1:8" s="15" customFormat="1" ht="17.25" x14ac:dyDescent="0.25">
      <c r="B144" s="40" t="s">
        <v>109</v>
      </c>
      <c r="C144" s="41"/>
      <c r="D144" s="41"/>
      <c r="E144" s="16" t="s">
        <v>110</v>
      </c>
      <c r="F144" s="16"/>
      <c r="G144" s="16"/>
      <c r="H144" s="17"/>
    </row>
  </sheetData>
  <mergeCells count="16">
    <mergeCell ref="C1:H1"/>
    <mergeCell ref="C2:H2"/>
    <mergeCell ref="H9:H10"/>
    <mergeCell ref="E3:H3"/>
    <mergeCell ref="A4:H4"/>
    <mergeCell ref="A6:B6"/>
    <mergeCell ref="F8:H8"/>
    <mergeCell ref="A8:A10"/>
    <mergeCell ref="B8:B10"/>
    <mergeCell ref="E9:E10"/>
    <mergeCell ref="F9:F10"/>
    <mergeCell ref="A5:H5"/>
    <mergeCell ref="C8:E8"/>
    <mergeCell ref="C9:C10"/>
    <mergeCell ref="D9:D10"/>
    <mergeCell ref="G9:G10"/>
  </mergeCells>
  <phoneticPr fontId="5" type="noConversion"/>
  <pageMargins left="1.0629921259842521" right="0.35433070866141736" top="0.35433070866141736" bottom="0.35433070866141736" header="0" footer="0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Дмитро</cp:lastModifiedBy>
  <cp:lastPrinted>2026-04-15T08:05:32Z</cp:lastPrinted>
  <dcterms:created xsi:type="dcterms:W3CDTF">2015-02-27T09:07:30Z</dcterms:created>
  <dcterms:modified xsi:type="dcterms:W3CDTF">2026-04-16T07:40:57Z</dcterms:modified>
</cp:coreProperties>
</file>