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/>
  <mc:AlternateContent xmlns:mc="http://schemas.openxmlformats.org/markup-compatibility/2006">
    <mc:Choice Requires="x15">
      <x15ac:absPath xmlns:x15ac="http://schemas.microsoft.com/office/spreadsheetml/2010/11/ac" url="C:\Users\Дмитро\Desktop\56\проєкти 56\"/>
    </mc:Choice>
  </mc:AlternateContent>
  <xr:revisionPtr revIDLastSave="0" documentId="13_ncr:1_{44D45CDD-46D0-40F6-810C-61C167D5B411}" xr6:coauthVersionLast="47" xr6:coauthVersionMax="47" xr10:uidLastSave="{00000000-0000-0000-0000-000000000000}"/>
  <bookViews>
    <workbookView xWindow="-120" yWindow="-120" windowWidth="29040" windowHeight="15720" xr2:uid="{9190ABD8-134F-44BF-97D1-4CAC820F698C}"/>
  </bookViews>
  <sheets>
    <sheet name="Лист1" sheetId="1" r:id="rId1"/>
  </sheets>
  <definedNames>
    <definedName name="_xlnm.Print_Titles" localSheetId="0">Лист1!$12:$12</definedName>
    <definedName name="_xlnm.Print_Area" localSheetId="0">Лист1!$A$1:$H$147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24" i="1" l="1"/>
  <c r="H121" i="1"/>
  <c r="H117" i="1"/>
  <c r="E132" i="1"/>
  <c r="E131" i="1"/>
  <c r="E123" i="1"/>
  <c r="E119" i="1"/>
  <c r="E89" i="1"/>
  <c r="E86" i="1"/>
  <c r="E87" i="1"/>
  <c r="E88" i="1"/>
  <c r="E20" i="1"/>
  <c r="D118" i="1"/>
  <c r="C118" i="1"/>
  <c r="G100" i="1"/>
  <c r="C40" i="1"/>
  <c r="C39" i="1" s="1"/>
  <c r="G130" i="1"/>
  <c r="F130" i="1"/>
  <c r="D130" i="1"/>
  <c r="C130" i="1"/>
  <c r="G118" i="1"/>
  <c r="F118" i="1"/>
  <c r="F115" i="1" s="1"/>
  <c r="F114" i="1" s="1"/>
  <c r="G70" i="1"/>
  <c r="F70" i="1"/>
  <c r="D70" i="1"/>
  <c r="E70" i="1" s="1"/>
  <c r="C70" i="1"/>
  <c r="C66" i="1"/>
  <c r="E138" i="1"/>
  <c r="E126" i="1"/>
  <c r="E125" i="1"/>
  <c r="E124" i="1"/>
  <c r="D15" i="1"/>
  <c r="D14" i="1" s="1"/>
  <c r="E141" i="1"/>
  <c r="G116" i="1"/>
  <c r="G115" i="1" s="1"/>
  <c r="F116" i="1"/>
  <c r="C116" i="1"/>
  <c r="D116" i="1"/>
  <c r="D115" i="1" s="1"/>
  <c r="C15" i="1"/>
  <c r="G96" i="1"/>
  <c r="C24" i="1"/>
  <c r="C23" i="1" s="1"/>
  <c r="E140" i="1"/>
  <c r="G53" i="1"/>
  <c r="F53" i="1"/>
  <c r="D53" i="1"/>
  <c r="C53" i="1"/>
  <c r="E53" i="1" s="1"/>
  <c r="C36" i="1"/>
  <c r="D36" i="1"/>
  <c r="E36" i="1"/>
  <c r="E38" i="1"/>
  <c r="E37" i="1"/>
  <c r="C34" i="1"/>
  <c r="E33" i="1"/>
  <c r="C32" i="1"/>
  <c r="C31" i="1" s="1"/>
  <c r="E42" i="1"/>
  <c r="E52" i="1"/>
  <c r="E57" i="1"/>
  <c r="E73" i="1"/>
  <c r="E74" i="1"/>
  <c r="E75" i="1"/>
  <c r="H112" i="1"/>
  <c r="H107" i="1"/>
  <c r="C77" i="1"/>
  <c r="E78" i="1"/>
  <c r="F96" i="1"/>
  <c r="F95" i="1" s="1"/>
  <c r="G59" i="1"/>
  <c r="F59" i="1"/>
  <c r="F58" i="1" s="1"/>
  <c r="C127" i="1"/>
  <c r="E127" i="1" s="1"/>
  <c r="D127" i="1"/>
  <c r="D77" i="1"/>
  <c r="E77" i="1" s="1"/>
  <c r="E49" i="1"/>
  <c r="D27" i="1"/>
  <c r="G63" i="1"/>
  <c r="H98" i="1"/>
  <c r="D67" i="1"/>
  <c r="D83" i="1"/>
  <c r="D85" i="1"/>
  <c r="E85" i="1" s="1"/>
  <c r="D91" i="1"/>
  <c r="E91" i="1" s="1"/>
  <c r="D95" i="1"/>
  <c r="E133" i="1"/>
  <c r="C51" i="1"/>
  <c r="C21" i="1"/>
  <c r="C59" i="1"/>
  <c r="C58" i="1"/>
  <c r="C29" i="1"/>
  <c r="E29" i="1" s="1"/>
  <c r="D24" i="1"/>
  <c r="E25" i="1"/>
  <c r="E26" i="1"/>
  <c r="D29" i="1"/>
  <c r="E30" i="1"/>
  <c r="D21" i="1"/>
  <c r="E21" i="1" s="1"/>
  <c r="G15" i="1"/>
  <c r="G14" i="1" s="1"/>
  <c r="F15" i="1"/>
  <c r="F14" i="1" s="1"/>
  <c r="H88" i="1"/>
  <c r="H97" i="1"/>
  <c r="H60" i="1"/>
  <c r="H61" i="1"/>
  <c r="H62" i="1"/>
  <c r="E128" i="1"/>
  <c r="E121" i="1"/>
  <c r="E79" i="1"/>
  <c r="E35" i="1"/>
  <c r="E16" i="1"/>
  <c r="E17" i="1"/>
  <c r="E18" i="1"/>
  <c r="E19" i="1"/>
  <c r="E22" i="1"/>
  <c r="C67" i="1"/>
  <c r="E67" i="1" s="1"/>
  <c r="C83" i="1"/>
  <c r="C76" i="1"/>
  <c r="C85" i="1"/>
  <c r="C91" i="1"/>
  <c r="C90" i="1" s="1"/>
  <c r="C95" i="1"/>
  <c r="C105" i="1"/>
  <c r="E105" i="1" s="1"/>
  <c r="C109" i="1"/>
  <c r="C108" i="1" s="1"/>
  <c r="C111" i="1"/>
  <c r="E81" i="1"/>
  <c r="F111" i="1"/>
  <c r="H111" i="1" s="1"/>
  <c r="F40" i="1"/>
  <c r="F51" i="1"/>
  <c r="F21" i="1"/>
  <c r="F31" i="1"/>
  <c r="F67" i="1"/>
  <c r="F66" i="1" s="1"/>
  <c r="F77" i="1"/>
  <c r="F83" i="1"/>
  <c r="F85" i="1"/>
  <c r="F91" i="1"/>
  <c r="F90" i="1" s="1"/>
  <c r="F105" i="1"/>
  <c r="F104" i="1" s="1"/>
  <c r="F109" i="1"/>
  <c r="F108" i="1"/>
  <c r="D34" i="1"/>
  <c r="E34" i="1" s="1"/>
  <c r="E43" i="1"/>
  <c r="G91" i="1"/>
  <c r="G90" i="1"/>
  <c r="D51" i="1"/>
  <c r="D59" i="1"/>
  <c r="D58" i="1" s="1"/>
  <c r="D105" i="1"/>
  <c r="D104" i="1"/>
  <c r="D109" i="1"/>
  <c r="D108" i="1" s="1"/>
  <c r="D111" i="1"/>
  <c r="G67" i="1"/>
  <c r="G66" i="1" s="1"/>
  <c r="G77" i="1"/>
  <c r="G76" i="1" s="1"/>
  <c r="G83" i="1"/>
  <c r="G85" i="1"/>
  <c r="G21" i="1"/>
  <c r="G31" i="1"/>
  <c r="G40" i="1"/>
  <c r="G51" i="1"/>
  <c r="G105" i="1"/>
  <c r="G104" i="1" s="1"/>
  <c r="G109" i="1"/>
  <c r="G108" i="1" s="1"/>
  <c r="H108" i="1" s="1"/>
  <c r="G111" i="1"/>
  <c r="H110" i="1"/>
  <c r="E139" i="1"/>
  <c r="E117" i="1"/>
  <c r="E106" i="1"/>
  <c r="E92" i="1"/>
  <c r="E84" i="1"/>
  <c r="E80" i="1"/>
  <c r="E72" i="1"/>
  <c r="E68" i="1"/>
  <c r="E56" i="1"/>
  <c r="E55" i="1"/>
  <c r="E50" i="1"/>
  <c r="E48" i="1"/>
  <c r="E47" i="1"/>
  <c r="E46" i="1"/>
  <c r="E45" i="1"/>
  <c r="E44" i="1"/>
  <c r="E41" i="1"/>
  <c r="D32" i="1"/>
  <c r="E32" i="1" s="1"/>
  <c r="D40" i="1"/>
  <c r="E40" i="1" s="1"/>
  <c r="D90" i="1"/>
  <c r="E15" i="1"/>
  <c r="H109" i="1"/>
  <c r="G58" i="1"/>
  <c r="E24" i="1" l="1"/>
  <c r="H96" i="1"/>
  <c r="D23" i="1"/>
  <c r="E23" i="1" s="1"/>
  <c r="F76" i="1"/>
  <c r="G39" i="1"/>
  <c r="G13" i="1" s="1"/>
  <c r="H13" i="1" s="1"/>
  <c r="E83" i="1"/>
  <c r="D103" i="1"/>
  <c r="D66" i="1"/>
  <c r="E66" i="1" s="1"/>
  <c r="C115" i="1"/>
  <c r="C114" i="1" s="1"/>
  <c r="E116" i="1"/>
  <c r="C14" i="1"/>
  <c r="D39" i="1"/>
  <c r="E39" i="1" s="1"/>
  <c r="F103" i="1"/>
  <c r="H59" i="1"/>
  <c r="H118" i="1"/>
  <c r="E51" i="1"/>
  <c r="F39" i="1"/>
  <c r="E130" i="1"/>
  <c r="E118" i="1"/>
  <c r="H58" i="1"/>
  <c r="G114" i="1"/>
  <c r="H114" i="1" s="1"/>
  <c r="H115" i="1"/>
  <c r="C65" i="1"/>
  <c r="E90" i="1"/>
  <c r="G103" i="1"/>
  <c r="H104" i="1"/>
  <c r="F13" i="1"/>
  <c r="C13" i="1"/>
  <c r="E14" i="1"/>
  <c r="F65" i="1"/>
  <c r="D114" i="1"/>
  <c r="E114" i="1" s="1"/>
  <c r="E115" i="1"/>
  <c r="C104" i="1"/>
  <c r="H116" i="1"/>
  <c r="D31" i="1"/>
  <c r="G95" i="1"/>
  <c r="H95" i="1" s="1"/>
  <c r="D76" i="1"/>
  <c r="G65" i="1" l="1"/>
  <c r="H65" i="1" s="1"/>
  <c r="H103" i="1"/>
  <c r="G113" i="1"/>
  <c r="E76" i="1"/>
  <c r="D65" i="1"/>
  <c r="E65" i="1" s="1"/>
  <c r="D13" i="1"/>
  <c r="E31" i="1"/>
  <c r="C113" i="1"/>
  <c r="C142" i="1" s="1"/>
  <c r="C103" i="1"/>
  <c r="E103" i="1" s="1"/>
  <c r="E104" i="1"/>
  <c r="F113" i="1"/>
  <c r="F142" i="1" s="1"/>
  <c r="D113" i="1" l="1"/>
  <c r="E13" i="1"/>
  <c r="G142" i="1"/>
  <c r="H142" i="1" s="1"/>
  <c r="H113" i="1"/>
  <c r="E113" i="1" l="1"/>
  <c r="D142" i="1"/>
  <c r="E142" i="1" s="1"/>
</calcChain>
</file>

<file path=xl/sharedStrings.xml><?xml version="1.0" encoding="utf-8"?>
<sst xmlns="http://schemas.openxmlformats.org/spreadsheetml/2006/main" count="148" uniqueCount="142">
  <si>
    <t>Код</t>
  </si>
  <si>
    <t>Загальний фонд</t>
  </si>
  <si>
    <t>Спеціальний фонд</t>
  </si>
  <si>
    <t>Податкові надходження  </t>
  </si>
  <si>
    <t>Податки на доходи, податки на прибуток, податки на збільшення ринкової вартості  </t>
  </si>
  <si>
    <t>Податок та збір на доходи фізичних осіб</t>
  </si>
  <si>
    <t>Податок на доходи фізичних осіб, що сплачується податковими агентами, із доходів платника податку у вигляді заробітної плати</t>
  </si>
  <si>
    <t>Податок на доходи фізичних осіб, що сплачується податковими агентами, із доходів платника податку інших ніж заробітна плата</t>
  </si>
  <si>
    <t>Податок на доходи фізичних осіб, що сплачується фізичними особами за результатами річного декларування</t>
  </si>
  <si>
    <t>Податок на прибуток підприємств  </t>
  </si>
  <si>
    <t>Податок на прибуток підприємств та фінансових установ комунальної власності </t>
  </si>
  <si>
    <t>Внутрішні податки на товари та послуги  </t>
  </si>
  <si>
    <t>Акцизний податок з реалізації суб`єктами господарювання роздрібної торгівлі підакцизних товарів</t>
  </si>
  <si>
    <t>Місцеві податки</t>
  </si>
  <si>
    <t>Податок на майно</t>
  </si>
  <si>
    <t>Податок на нерухоме майно, відмінне від земельної ділянки, сплачений юридичними особами, які є власниками об`єктів житлової нерухомості</t>
  </si>
  <si>
    <t>Податок на нерухоме майно, відмінне від земельної ділянки, сплачений фізичними особами, які є власниками об`єктів житлової нерухомості</t>
  </si>
  <si>
    <t>Земельний податок з юридичних осіб  </t>
  </si>
  <si>
    <t>Орендна плата з юридичних осіб  </t>
  </si>
  <si>
    <t>Земельний податок з фізичних осіб  </t>
  </si>
  <si>
    <t>Орендна плата з фізичних осіб  </t>
  </si>
  <si>
    <t>Транспортний податок з фізичних осіб</t>
  </si>
  <si>
    <t>Транспортний податок з юридичних осіб</t>
  </si>
  <si>
    <t>Туристичний збір </t>
  </si>
  <si>
    <t>Туристичний збір, сплачений фізичними особами </t>
  </si>
  <si>
    <t>Єдиний податок  </t>
  </si>
  <si>
    <t>Єдиний податок з юридичних осіб </t>
  </si>
  <si>
    <t>Єдиний податок з фізичних осіб </t>
  </si>
  <si>
    <t>Інші податки та збори </t>
  </si>
  <si>
    <t>Екологічний податок </t>
  </si>
  <si>
    <t>Надходження від викидів забруднюючих речовин в атмосферне повітря стаціонарними джерелами забруднення </t>
  </si>
  <si>
    <t>Надходження від скидів забруднюючих речовин безпосередньо у водні об`єкти </t>
  </si>
  <si>
    <t>Надходження від розміщення відходів у спеціально відведених для цього місцях чи на об`єктах, крім розміщення окремих видів відходів як вторинної сировини </t>
  </si>
  <si>
    <t>Неподаткові надходження  </t>
  </si>
  <si>
    <t>Доходи від власності та підприємницької діяльності  </t>
  </si>
  <si>
    <t>Частина чистого прибутку (доходу) комунальних унітарних підприємств та їх об`єднань, що вилучається до відповідного місцевого бюджету</t>
  </si>
  <si>
    <t>Інші надходження  </t>
  </si>
  <si>
    <t>Адміністративні штрафи та інші санкції </t>
  </si>
  <si>
    <t>Адміністративні збори та платежі, доходи від некомерційної господарської діяльності </t>
  </si>
  <si>
    <t>Плата за надання адміністративних послуг</t>
  </si>
  <si>
    <t>Плата за надання інших адміністративних послуг</t>
  </si>
  <si>
    <t>Надходження від орендної плати за користування цілісним майновим комплексом та іншим майном, що перебуває в комунальній власності </t>
  </si>
  <si>
    <t>Державне мито  </t>
  </si>
  <si>
    <t>Державне мито, що сплачується за місцем розгляду та оформлення документів, у тому числі за оформлення документів на спадщину і дарування  </t>
  </si>
  <si>
    <t>Державне мито, не віднесене до інших категорій  </t>
  </si>
  <si>
    <t>Інші неподаткові надходження  </t>
  </si>
  <si>
    <t>Надходження коштів пайової участі у розвитку інфраструктури населеного пункту</t>
  </si>
  <si>
    <t>Власні надходження бюджетних установ  </t>
  </si>
  <si>
    <t>Надходження від плати за послуги, що надаються бюджетними установами згідно із законодавством </t>
  </si>
  <si>
    <t>Доходи від операцій з капіталом  </t>
  </si>
  <si>
    <t>Надходження від продажу основного капіталу  </t>
  </si>
  <si>
    <t>Кошти від реалізації скарбів, майна, одержаного державою або територіальною громадою в порядку спадкування чи дарування, безхазяйного майна, знахідок, а також валютних цінностей і грошових коштів, власники яких невідомі </t>
  </si>
  <si>
    <t>Кошти від реалізації безхазяйного майна, знахідок, спадкового майна, майна, одержаного територіальною громадою в порядку спадкування чи дарування, а також валютні цінності і грошові кошти, власники яких невідомі  </t>
  </si>
  <si>
    <t>Кошти від продажу землі і нематеріальних активів </t>
  </si>
  <si>
    <t>Кошти від продажу землі  </t>
  </si>
  <si>
    <t>Цільові фонди  </t>
  </si>
  <si>
    <t>Офіційні трансферти  </t>
  </si>
  <si>
    <t>Від органів державного управління  </t>
  </si>
  <si>
    <t>Дотації  </t>
  </si>
  <si>
    <t>Базова дотація</t>
  </si>
  <si>
    <t>Субвенції  </t>
  </si>
  <si>
    <t>Освітня субвенція з державного бюджету місцевим бюджетам</t>
  </si>
  <si>
    <t>Найменування надходжень</t>
  </si>
  <si>
    <t>Фактично надійшло</t>
  </si>
  <si>
    <t>Державне мито за дії, пов'язані з одержанням патентів на об'єкти права інтелектуальної власності, підтриманням їх чинності та передаванням прав їхніми власниками</t>
  </si>
  <si>
    <t>Грошові стягнення за шкоду, заподіяну порушенням законодавства про охорону навколишнього природного середовища внаслідок господарської та іншої діяльності</t>
  </si>
  <si>
    <t>Інші джерела власних надходжень бюджетних установ</t>
  </si>
  <si>
    <t>Частина чистого прибутку (доходу) державних або комунальних унітарних підприємств та їх об`єднань, що вилучається до відповідного бюджету, та дивіденди (дохід), нараховані на акції (частки, паї) господарських товариств, у статутних капіталах яких є держава</t>
  </si>
  <si>
    <t>Рентна плата за спеціальне використання лісових ресурсів (крім рентної плати за спеціальне використання лісових ресурсів в частині деревини, заготовленої в порядку рубок головного користування)</t>
  </si>
  <si>
    <t>Рентна плата за спеціальне використання лісових ресурсів</t>
  </si>
  <si>
    <t>Рентна плата та плата за використання інших природних ресурсів</t>
  </si>
  <si>
    <t>РАЗОМ ДОХОДІВ без урахування трансфертів</t>
  </si>
  <si>
    <t>Податок на нерухоме майно, відмінне від земельної ділянки, сплачений фізичними особами, які є власниками об`єктів нежитлової нерухомості</t>
  </si>
  <si>
    <t>Податок на нерухоме майно, відмінне від земельної ділянки, сплачений юридичними особами,які є власниками об`єктів нежитлової нерухомості</t>
  </si>
  <si>
    <t>Плата за розміщення тимчасово вільних коштів місцевих бюджетів </t>
  </si>
  <si>
    <t>Адміністративний збір за державну реєстрацію речових прав на нерухоме майно та їх обтяжень</t>
  </si>
  <si>
    <t>Медична субвенція з державного бюджету місцевим бюджетам</t>
  </si>
  <si>
    <t>Єдиний податок з фізичних осіб, нарахований до 1 січня 2011р.</t>
  </si>
  <si>
    <t>Акцизний податок з вироблених в Україні підакцизних товарів (продукції)</t>
  </si>
  <si>
    <t>Пальне</t>
  </si>
  <si>
    <t>Акцизний податок з ввезених на митну територію України підакцизних товарів (продукції) </t>
  </si>
  <si>
    <t>Адміністративний збір за проведення державної реєстрації юридичних осіб, фізичних осіб – підприємців та громадських формувань</t>
  </si>
  <si>
    <t xml:space="preserve">Адміністративні штрафи та штрафні санкції за порушення законодавства у сфері виробництва та обігу алкогольних напоїв та тютюнових виробів </t>
  </si>
  <si>
    <t>Дотації з місцевих бюджетів іншим місцевим бюджетам</t>
  </si>
  <si>
    <t>Субвенції з місцевих бюджетів іншим місцевим бюджетам</t>
  </si>
  <si>
    <t>Інші субвенції з місцевого бюджету</t>
  </si>
  <si>
    <t>Плата за послуги, що надаються бюджетними установами згідно з їх основною діяльністю </t>
  </si>
  <si>
    <t>Плата за оренду майна бюджетних установ  </t>
  </si>
  <si>
    <t>Надходження бюджетних установ від реалізації в установленому порядку майна (крім нерухомого майна) </t>
  </si>
  <si>
    <t>Благодійні внески, гранти та дарунки </t>
  </si>
  <si>
    <t>Рентна плата за спеціальне використання лісових ресурсів в частині деревини, заготовленої в порядку рубок головного користування </t>
  </si>
  <si>
    <t>Рентна плата за користування надрами для видобування корисних копалин загальнодержавного значення </t>
  </si>
  <si>
    <t>Плата за встановлення земельного сервітуту</t>
  </si>
  <si>
    <t>Кошти, що отримують бюджетні установи від підприємств, організацій, фізичних осіб та від інших бюджетних установ для виконання цільових заходів, у тому числі заходів з відчуження для суспільних потреб земельних ділянок та розміщених на них інших об`єктів</t>
  </si>
  <si>
    <t>Субвенція з місцевого бюджету на здійснення переданих видатків у сфері освіти за рахунок коштів освітньої субвенції</t>
  </si>
  <si>
    <t>Субвенція з місцевого бюджету на надання державної підтримки особам з особливими освітніми потребами за рахунок відповідної субвенції з державного бюджету</t>
  </si>
  <si>
    <t>Збір за забруднення навколишнього природного середовища  </t>
  </si>
  <si>
    <t>Надходження від сплати збору за забруднення навколишнього природного середовища фізичними особами  </t>
  </si>
  <si>
    <t>Рентна плата за спеціальне використання води водних об`єктів місцевого значення </t>
  </si>
  <si>
    <t>Рентна плата за спеціальне використання води </t>
  </si>
  <si>
    <t>Штрафні санкції за порушення законодавства про патентування, за порушення норм регулювання обігу готівки та про застосування реєстраторів розрахункових операцій у сфері торгівлі, громадського харчування та послуг </t>
  </si>
  <si>
    <t>Кошти гарантійного та реєстраційного внесків, що визначені Законом України `Про оренду державного та комунального майна`, які підлягають перерахуванню оператором електронного майданчика до відповідного бюджету</t>
  </si>
  <si>
    <t>Субвенція з місцевого бюджету на утримання об'єктів спільного користування чи ліквідацію негативних наслідків діяльності об'єктів спільного користування</t>
  </si>
  <si>
    <t>Рентна плата за користування надрами загальнодержавного значення</t>
  </si>
  <si>
    <t>Дотація з місцевого бюджету на проведення розрахунків протягом опалювального періоду за комунальні послуги та енергоносії, які споживаються установами, організаціями, підприємствами, що утримуються за рахунок відповідних місцевих бюджетів за рахунок відпо</t>
  </si>
  <si>
    <t>Субвенція з місцевого бюджету за рахунок залишку коштів субвенції на надання державної підтримки особам з особливими освітніми потребами, що утворився на початок бюджетного періоду</t>
  </si>
  <si>
    <t>(грн)</t>
  </si>
  <si>
    <t>Єдиний податок з сільськогосподарських товаровиробників, у яких частка сільськогосподарського товаровиробництва за попе-редній податковий (звітний) рік дорівнює або перевищує 75% </t>
  </si>
  <si>
    <t>Плата за скорочення термінів надання послуг у сфері державної реєстрації речових прав на нерухоме майно та їх обтяжень і державної реєстрації юридичних осіб, фізичних осіб – підприємців та громадських формувань, а також плата за надання інших платних послуг</t>
  </si>
  <si>
    <t>Надходження від орендної плати за користування ціліс-ним майновим комплексом та іншим держмайном  </t>
  </si>
  <si>
    <t>Державне мито, пов`язане з видачею та оформленням закор-донних паспортів (посвідок) та паспортів громадян України  </t>
  </si>
  <si>
    <t>Кошти від відчуження майна, що належить АРК і майна, що перебуває в комунальній власності  </t>
  </si>
  <si>
    <t>Цільові фонди, утворені ВР АРК, органами місцевого самоврядування та місцевими органами виконавчої влади  </t>
  </si>
  <si>
    <t>Дотація з місцевого бюджету на здійснення переданих з держ. бюджету видатків з утримання закладів освіти та охорони здо-ров`я за рахунок відповідної додаткової дотації з держ.бюджету</t>
  </si>
  <si>
    <t>Кошти від продажу земельних ділянок несільськогосподарського призначення, що перебувають у державній або комунальній влас-ності, та земельних ділянок, які знаходяться на території АРК</t>
  </si>
  <si>
    <t>Плата за ліцензії на певні види господарської діяльності та сертифікати, що видаються Радою міністрів АРК, виконавчими органами місцевих рад і місцевими органами виконавчої влади</t>
  </si>
  <si>
    <t xml:space="preserve">Акцизний податок з реалізації виробниками та/або імпортерами, у тому числі в роздрібній торгівлі тютюнових виробів, тютюну та промислових замінників тютюну, рідин, що використовуються в електронних сигаретах, що оподатковується згідно з п.п.213.1.1
</t>
  </si>
  <si>
    <t>Акцизний податок з реалізації суб`єктами господарювання роздрібної торгівлі підакцизних товарів (крім тих, що оподат-ковуються згідно з підпунктом 213.1.14 пункту 213.1 статті 213 Податкового кодексу України)</t>
  </si>
  <si>
    <t>Субвенція з місцевого бюджету на виконання окремих заходів з реалізації соціального проекту "Активні парки - локації здорової України" за рахунок відповідної субвенції з державного бюджету</t>
  </si>
  <si>
    <t>Податок на доходи фізичниз осіб у вигляді мінімального податкового зобов'язання</t>
  </si>
  <si>
    <t>Авансовий внесок з податку на доходи фізичних осіб, що сплачується платниками податку, які здійснюють роздрібну торгівлю пальним</t>
  </si>
  <si>
    <t>Субвенція з державного бюджету місцевим бюджетам на забезпечення харчуванням учнів початкових класів закладів загальної середньої освіти</t>
  </si>
  <si>
    <t>Субвенція з місцевого бюджету на забезпечення якісної, сучасної та доступної загальної середньої освіти "Нова українська школа" за рахунок відповідної субвенції з державного бюджету</t>
  </si>
  <si>
    <t>Субвенція з місцевого бюджету на забезпечення діяльності фахівців із супроводу ветеранів війни та демобілізованих осіб та окремі заходи з підтримки осіб, які захищали незалежність, суверенітет та територіальну цілісність України, за рахунок відповідної субвенції з державного бюджету</t>
  </si>
  <si>
    <t>Субвенція з місцевого бюджету за рахунок залишку коштів освітньої субвенції, що утворився на початок бюджетного періоду</t>
  </si>
  <si>
    <t>Затверджено розписом на 2025 рік з урахуванням змін</t>
  </si>
  <si>
    <t>Субвенція з державного бюджету місцевим бюджетам на надання державної підтримки особам з особливими освітніми потребами</t>
  </si>
  <si>
    <t>Субвенція з державного бюджету місцевим бюджетам на реалізацію публічного інвестиційного проекту на забезпечення якісної, сучасної та доступної загальної середньої освіти `Нова українська школа`</t>
  </si>
  <si>
    <t>Субвенція з державного бюджету місцевим бюджетам на здійснення доплат педагогічним працівникам закладів загальної середньої освіти</t>
  </si>
  <si>
    <t>УСЬОГО ДОХОДІВ</t>
  </si>
  <si>
    <t>% виконан-ня</t>
  </si>
  <si>
    <t>Субвенція з державного бюджету місцевим бюджетам на фінансування заходів соціально-економічної компенсації ризику населення, яке проживає на території зони спостереження</t>
  </si>
  <si>
    <t>Субвенція з місцевого бюджету на реалізацію публічного інвестиційного проекту із забезпечення житлом дитячих будинків сімейного типу, дітей-сиріт та дітей, позбавлених батьківського піклування, за рахунок відповідної субвенції з державного бюджету</t>
  </si>
  <si>
    <t>Субвенція з місцевого бюджету на реалізацію публічного інвестиційного проекту із виплати грошової компенсації за належні для отримання жилі приміщення для сімей осіб, визначених пунктами 2 - 5 частини першої статті 10-1 Закону України "Про статус ветеранів війни, гарантії їх соціального захисту", для осіб з інвалідністю I - II групи, яка настала внаслідок поранення, контузії, каліцтва або захворювання, одержаних під час безпосередньої участі в антитерористичній операції, забезпеченні її проведення, здійсненні заходів із забезпечення національної безпеки і оборони, відсічі і стримування збройної агресії Російської Федерації у Донецькій та Луганській областях, забезпеченні їх здійснення, у заходах, необхідних для забезпечення оборони України, захисту безпеки населення та інтересів держави у зв'язку з військовою агресією Російської Федерації проти України, визначених пунктами 11 - 14 частини другої статті 7 Закону України "Про статус ветеранів війни, гарантії їх соціального захисту", та які потребують поліпшення житлових умов, за рахунок відповідної субвенції з державного бюджету</t>
  </si>
  <si>
    <t>Субвенція з державного бюджету місцевим бюджетам на забезпечення харчуванням учнів закладів загальної середньої освіти</t>
  </si>
  <si>
    <t xml:space="preserve">Звіт про виконання доходної частини бюджету Славутської міської </t>
  </si>
  <si>
    <t xml:space="preserve"> територіальної громади за 2025 рік</t>
  </si>
  <si>
    <t>(код бюджету)</t>
  </si>
  <si>
    <t xml:space="preserve">    Додаток  1</t>
  </si>
  <si>
    <t>Світлана  ФЕДОРЧУК</t>
  </si>
  <si>
    <t>до рішення Славутської міської ради від 06.02.2026 № - 56/2026 «Про затвердження звіту про виконання бюджету Славутської міської територіальної громади за 2025 рік»</t>
  </si>
  <si>
    <t>Секретар міської ради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</si>
</sst>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9" x14ac:knownFonts="1">
    <font>
      <sz val="10"/>
      <name val="Arial Cyr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8"/>
      <name val="Arial CYR"/>
      <charset val="204"/>
    </font>
    <font>
      <i/>
      <sz val="10"/>
      <name val="Times New Roman"/>
      <family val="1"/>
      <charset val="204"/>
    </font>
    <font>
      <sz val="9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b/>
      <sz val="13.5"/>
      <name val="Times New Roman"/>
      <family val="1"/>
      <charset val="204"/>
    </font>
    <font>
      <sz val="9"/>
      <name val="Arial Cyr"/>
      <charset val="204"/>
    </font>
    <font>
      <sz val="8"/>
      <name val="Times New Roman"/>
      <family val="1"/>
      <charset val="204"/>
    </font>
    <font>
      <b/>
      <sz val="10.5"/>
      <name val="Times New Roman"/>
      <family val="1"/>
      <charset val="204"/>
    </font>
    <font>
      <sz val="10.5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0.5"/>
      <color theme="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</fonts>
  <fills count="30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43"/>
      </patternFill>
    </fill>
    <fill>
      <patternFill patternType="solid">
        <fgColor indexed="49"/>
      </patternFill>
    </fill>
    <fill>
      <patternFill patternType="solid">
        <fgColor indexed="41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8">
    <xf numFmtId="0" fontId="0" fillId="0" borderId="0"/>
    <xf numFmtId="0" fontId="8" fillId="2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6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4" borderId="0" applyNumberFormat="0" applyBorder="0" applyAlignment="0" applyProtection="0"/>
    <xf numFmtId="0" fontId="9" fillId="10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6" borderId="0" applyNumberFormat="0" applyBorder="0" applyAlignment="0" applyProtection="0"/>
    <xf numFmtId="0" fontId="9" fillId="10" borderId="0" applyNumberFormat="0" applyBorder="0" applyAlignment="0" applyProtection="0"/>
    <xf numFmtId="0" fontId="9" fillId="4" borderId="0" applyNumberFormat="0" applyBorder="0" applyAlignment="0" applyProtection="0"/>
    <xf numFmtId="0" fontId="15" fillId="0" borderId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18" fillId="14" borderId="0" applyNumberFormat="0" applyBorder="0" applyAlignment="0" applyProtection="0"/>
    <xf numFmtId="0" fontId="18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18" fillId="18" borderId="0" applyNumberFormat="0" applyBorder="0" applyAlignment="0" applyProtection="0"/>
    <xf numFmtId="0" fontId="18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21" borderId="0" applyNumberFormat="0" applyBorder="0" applyAlignment="0" applyProtection="0"/>
    <xf numFmtId="0" fontId="18" fillId="22" borderId="0" applyNumberFormat="0" applyBorder="0" applyAlignment="0" applyProtection="0"/>
    <xf numFmtId="0" fontId="18" fillId="23" borderId="0" applyNumberFormat="0" applyBorder="0" applyAlignment="0" applyProtection="0"/>
    <xf numFmtId="0" fontId="18" fillId="24" borderId="0" applyNumberFormat="0" applyBorder="0" applyAlignment="0" applyProtection="0"/>
    <xf numFmtId="0" fontId="18" fillId="25" borderId="0" applyNumberFormat="0" applyBorder="0" applyAlignment="0" applyProtection="0"/>
    <xf numFmtId="0" fontId="18" fillId="26" borderId="0" applyNumberFormat="0" applyBorder="0" applyAlignment="0" applyProtection="0"/>
    <xf numFmtId="0" fontId="18" fillId="27" borderId="0" applyNumberFormat="0" applyBorder="0" applyAlignment="0" applyProtection="0"/>
    <xf numFmtId="0" fontId="18" fillId="28" borderId="0" applyNumberFormat="0" applyBorder="0" applyAlignment="0" applyProtection="0"/>
    <xf numFmtId="0" fontId="18" fillId="29" borderId="0" applyNumberFormat="0" applyBorder="0" applyAlignment="0" applyProtection="0"/>
  </cellStyleXfs>
  <cellXfs count="62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2" fillId="11" borderId="1" xfId="0" applyFont="1" applyFill="1" applyBorder="1" applyAlignment="1">
      <alignment vertical="center"/>
    </xf>
    <xf numFmtId="0" fontId="6" fillId="0" borderId="1" xfId="0" applyFont="1" applyBorder="1" applyAlignment="1">
      <alignment horizontal="center" vertical="center" wrapText="1"/>
    </xf>
    <xf numFmtId="0" fontId="6" fillId="0" borderId="0" xfId="0" applyFont="1"/>
    <xf numFmtId="2" fontId="1" fillId="0" borderId="0" xfId="0" applyNumberFormat="1" applyFont="1"/>
    <xf numFmtId="1" fontId="6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top"/>
    </xf>
    <xf numFmtId="164" fontId="1" fillId="0" borderId="0" xfId="0" applyNumberFormat="1" applyFont="1"/>
    <xf numFmtId="0" fontId="10" fillId="0" borderId="0" xfId="0" applyFont="1"/>
    <xf numFmtId="0" fontId="16" fillId="0" borderId="1" xfId="19" applyFont="1" applyBorder="1" applyAlignment="1">
      <alignment vertical="center" wrapText="1"/>
    </xf>
    <xf numFmtId="1" fontId="3" fillId="0" borderId="0" xfId="0" applyNumberFormat="1" applyFont="1" applyAlignment="1">
      <alignment horizontal="left"/>
    </xf>
    <xf numFmtId="0" fontId="3" fillId="0" borderId="0" xfId="0" applyFont="1" applyAlignment="1">
      <alignment wrapText="1"/>
    </xf>
    <xf numFmtId="0" fontId="3" fillId="0" borderId="0" xfId="0" applyFont="1"/>
    <xf numFmtId="0" fontId="2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2" fillId="11" borderId="1" xfId="0" applyFont="1" applyFill="1" applyBorder="1" applyAlignment="1">
      <alignment horizontal="left" vertical="center" wrapText="1"/>
    </xf>
    <xf numFmtId="0" fontId="16" fillId="0" borderId="1" xfId="19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4" fillId="0" borderId="0" xfId="0" applyFont="1" applyAlignment="1">
      <alignment horizontal="center" vertical="center" wrapText="1"/>
    </xf>
    <xf numFmtId="0" fontId="12" fillId="0" borderId="0" xfId="0" applyFont="1"/>
    <xf numFmtId="3" fontId="14" fillId="0" borderId="1" xfId="0" applyNumberFormat="1" applyFont="1" applyBorder="1" applyAlignment="1">
      <alignment horizontal="right" vertical="center"/>
    </xf>
    <xf numFmtId="0" fontId="1" fillId="0" borderId="1" xfId="0" applyFont="1" applyBorder="1" applyAlignment="1">
      <alignment horizontal="left" vertical="top" wrapText="1"/>
    </xf>
    <xf numFmtId="3" fontId="17" fillId="0" borderId="1" xfId="19" applyNumberFormat="1" applyFont="1" applyBorder="1" applyAlignment="1">
      <alignment horizontal="right" vertical="center"/>
    </xf>
    <xf numFmtId="0" fontId="1" fillId="0" borderId="1" xfId="0" applyFont="1" applyBorder="1" applyAlignment="1">
      <alignment horizontal="center" vertical="center"/>
    </xf>
    <xf numFmtId="0" fontId="12" fillId="0" borderId="0" xfId="0" applyFont="1" applyAlignment="1">
      <alignment horizontal="left" vertical="center" wrapText="1"/>
    </xf>
    <xf numFmtId="0" fontId="1" fillId="0" borderId="0" xfId="0" applyFont="1" applyAlignment="1">
      <alignment wrapText="1"/>
    </xf>
    <xf numFmtId="3" fontId="13" fillId="0" borderId="1" xfId="0" applyNumberFormat="1" applyFont="1" applyBorder="1" applyAlignment="1">
      <alignment horizontal="right" vertical="center"/>
    </xf>
    <xf numFmtId="164" fontId="13" fillId="0" borderId="1" xfId="0" applyNumberFormat="1" applyFont="1" applyBorder="1" applyAlignment="1">
      <alignment horizontal="right" vertical="center"/>
    </xf>
    <xf numFmtId="164" fontId="14" fillId="0" borderId="1" xfId="0" applyNumberFormat="1" applyFont="1" applyBorder="1" applyAlignment="1">
      <alignment horizontal="right" vertical="center"/>
    </xf>
    <xf numFmtId="4" fontId="13" fillId="0" borderId="1" xfId="0" applyNumberFormat="1" applyFont="1" applyBorder="1" applyAlignment="1">
      <alignment horizontal="right" vertical="center"/>
    </xf>
    <xf numFmtId="1" fontId="14" fillId="0" borderId="1" xfId="0" applyNumberFormat="1" applyFont="1" applyBorder="1" applyAlignment="1">
      <alignment horizontal="right" vertical="center"/>
    </xf>
    <xf numFmtId="3" fontId="14" fillId="0" borderId="2" xfId="0" applyNumberFormat="1" applyFont="1" applyBorder="1" applyAlignment="1">
      <alignment horizontal="right" vertical="center"/>
    </xf>
    <xf numFmtId="3" fontId="13" fillId="11" borderId="1" xfId="0" applyNumberFormat="1" applyFont="1" applyFill="1" applyBorder="1" applyAlignment="1">
      <alignment horizontal="right" vertical="center"/>
    </xf>
    <xf numFmtId="164" fontId="13" fillId="11" borderId="1" xfId="0" applyNumberFormat="1" applyFont="1" applyFill="1" applyBorder="1" applyAlignment="1">
      <alignment horizontal="right" vertical="center"/>
    </xf>
    <xf numFmtId="164" fontId="14" fillId="0" borderId="3" xfId="0" applyNumberFormat="1" applyFont="1" applyBorder="1" applyAlignment="1">
      <alignment horizontal="right" vertical="center"/>
    </xf>
    <xf numFmtId="1" fontId="13" fillId="0" borderId="1" xfId="0" applyNumberFormat="1" applyFont="1" applyBorder="1" applyAlignment="1">
      <alignment horizontal="right" vertical="center"/>
    </xf>
    <xf numFmtId="1" fontId="14" fillId="0" borderId="0" xfId="0" applyNumberFormat="1" applyFont="1" applyAlignment="1">
      <alignment horizontal="right" vertical="center"/>
    </xf>
    <xf numFmtId="1" fontId="14" fillId="0" borderId="3" xfId="0" applyNumberFormat="1" applyFont="1" applyBorder="1" applyAlignment="1">
      <alignment horizontal="right" vertical="center"/>
    </xf>
    <xf numFmtId="0" fontId="7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vertical="center"/>
    </xf>
    <xf numFmtId="0" fontId="4" fillId="0" borderId="0" xfId="0" applyFont="1" applyAlignment="1">
      <alignment horizontal="center" vertical="center" wrapText="1"/>
    </xf>
    <xf numFmtId="0" fontId="1" fillId="0" borderId="0" xfId="0" applyFont="1" applyAlignment="1">
      <alignment wrapText="1"/>
    </xf>
    <xf numFmtId="0" fontId="0" fillId="0" borderId="0" xfId="0" applyAlignment="1">
      <alignment wrapText="1"/>
    </xf>
    <xf numFmtId="0" fontId="7" fillId="0" borderId="4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 wrapText="1"/>
    </xf>
    <xf numFmtId="0" fontId="3" fillId="0" borderId="0" xfId="0" applyFont="1" applyAlignment="1">
      <alignment horizont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64" fontId="7" fillId="0" borderId="1" xfId="0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38">
    <cellStyle name="20% - Акцент1" xfId="1" xr:uid="{B288D77D-00DA-46E4-A9EE-F10506140BB7}"/>
    <cellStyle name="20% - Акцент2" xfId="2" xr:uid="{5DE135A3-0997-4701-94A6-A344D8135161}"/>
    <cellStyle name="20% - Акцент3" xfId="3" xr:uid="{8B2832A1-879D-47D8-9777-C5CD12E87790}"/>
    <cellStyle name="20% - Акцент4" xfId="4" xr:uid="{CC9B3D68-B00A-44A7-B276-AC7E5D67FE16}"/>
    <cellStyle name="20% - Акцент5" xfId="5" xr:uid="{64B5C5B1-C6AC-4392-977C-B63880620E22}"/>
    <cellStyle name="20% - Акцент6" xfId="6" xr:uid="{535574FE-43DC-4473-A9AC-9AE1BCC093A6}"/>
    <cellStyle name="20% – колірна тема 1" xfId="20" builtinId="30" hidden="1"/>
    <cellStyle name="20% – колірна тема 2" xfId="23" builtinId="34" hidden="1"/>
    <cellStyle name="20% – колірна тема 3" xfId="26" builtinId="38" hidden="1"/>
    <cellStyle name="20% – колірна тема 4" xfId="29" builtinId="42" hidden="1"/>
    <cellStyle name="20% – колірна тема 5" xfId="32" builtinId="46" hidden="1"/>
    <cellStyle name="20% – колірна тема 6" xfId="35" builtinId="50" hidden="1"/>
    <cellStyle name="40% - Акцент1" xfId="7" xr:uid="{2AE095E7-5AA4-43BB-BDBA-273E0183178F}"/>
    <cellStyle name="40% - Акцент2" xfId="8" xr:uid="{3E8F37B9-89EA-4C1C-BD1E-E7978F21395B}"/>
    <cellStyle name="40% - Акцент3" xfId="9" xr:uid="{C3599169-3C38-4D6F-B59B-A960F4117266}"/>
    <cellStyle name="40% - Акцент4" xfId="10" xr:uid="{69A14986-B465-4438-80FC-E9813A8CA1F1}"/>
    <cellStyle name="40% - Акцент5" xfId="11" xr:uid="{32614650-999F-48FB-B0FA-B683A5752D30}"/>
    <cellStyle name="40% - Акцент6" xfId="12" xr:uid="{00DF8036-73BA-4C8D-8408-07CCF0BF6406}"/>
    <cellStyle name="40% – колірна тема 1" xfId="21" builtinId="31" hidden="1"/>
    <cellStyle name="40% – колірна тема 2" xfId="24" builtinId="35" hidden="1"/>
    <cellStyle name="40% – колірна тема 3" xfId="27" builtinId="39" hidden="1"/>
    <cellStyle name="40% – колірна тема 4" xfId="30" builtinId="43" hidden="1"/>
    <cellStyle name="40% – колірна тема 5" xfId="33" builtinId="47" hidden="1"/>
    <cellStyle name="40% – колірна тема 6" xfId="36" builtinId="51" hidden="1"/>
    <cellStyle name="60% - Акцент1" xfId="13" xr:uid="{7B7F3DD1-965C-4B16-AD20-79FC28DF56D3}"/>
    <cellStyle name="60% - Акцент2" xfId="14" xr:uid="{87238D70-3995-47AA-9598-7FA252E0D365}"/>
    <cellStyle name="60% - Акцент3" xfId="15" xr:uid="{48085267-620B-4AD2-A2E7-C92EB407DEA8}"/>
    <cellStyle name="60% - Акцент4" xfId="16" xr:uid="{2AC5AC07-80B2-47DF-B3B3-2D3EE11D70A3}"/>
    <cellStyle name="60% - Акцент5" xfId="17" xr:uid="{3AE24014-4427-4AFA-B593-38515E6A3303}"/>
    <cellStyle name="60% - Акцент6" xfId="18" xr:uid="{92285313-328E-41A4-9273-70E95FC0440A}"/>
    <cellStyle name="60% – колірна тема 1" xfId="22" builtinId="32" hidden="1"/>
    <cellStyle name="60% – колірна тема 2" xfId="25" builtinId="36" hidden="1"/>
    <cellStyle name="60% – колірна тема 3" xfId="28" builtinId="40" hidden="1"/>
    <cellStyle name="60% – колірна тема 4" xfId="31" builtinId="44" hidden="1"/>
    <cellStyle name="60% – колірна тема 5" xfId="34" builtinId="48" hidden="1"/>
    <cellStyle name="60% – колірна тема 6" xfId="37" builtinId="52" hidden="1"/>
    <cellStyle name="Звичайний" xfId="0" builtinId="0"/>
    <cellStyle name="Обычный 2" xfId="19" xr:uid="{2590D333-60AE-47D2-BF10-69A2A0DF7C0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EF6EE8-93E8-41DE-8F6F-1F63CE819E22}">
  <dimension ref="A1:Q145"/>
  <sheetViews>
    <sheetView tabSelected="1" view="pageBreakPreview" zoomScaleNormal="100" zoomScaleSheetLayoutView="100" workbookViewId="0">
      <pane xSplit="2" ySplit="13" topLeftCell="C133" activePane="bottomRight" state="frozen"/>
      <selection pane="topRight" activeCell="C1" sqref="C1"/>
      <selection pane="bottomLeft" activeCell="A12" sqref="A12"/>
      <selection pane="bottomRight" activeCell="A145" sqref="A145"/>
    </sheetView>
  </sheetViews>
  <sheetFormatPr defaultRowHeight="12.75" x14ac:dyDescent="0.2"/>
  <cols>
    <col min="1" max="1" width="9.85546875" style="1" customWidth="1"/>
    <col min="2" max="2" width="50.42578125" style="1" customWidth="1"/>
    <col min="3" max="3" width="12.7109375" style="1" customWidth="1"/>
    <col min="4" max="4" width="11.5703125" style="1" customWidth="1"/>
    <col min="5" max="5" width="7.85546875" style="1" customWidth="1"/>
    <col min="6" max="6" width="11.28515625" style="1" customWidth="1"/>
    <col min="7" max="7" width="11.42578125" style="1" customWidth="1"/>
    <col min="8" max="8" width="7.7109375" style="1" customWidth="1"/>
    <col min="9" max="16384" width="9.140625" style="1"/>
  </cols>
  <sheetData>
    <row r="1" spans="1:17" hidden="1" x14ac:dyDescent="0.2">
      <c r="A1" s="9"/>
      <c r="E1" s="49"/>
      <c r="F1" s="49"/>
      <c r="G1" s="49"/>
      <c r="H1" s="49"/>
    </row>
    <row r="2" spans="1:17" x14ac:dyDescent="0.2">
      <c r="A2" s="9"/>
      <c r="D2" s="60" t="s">
        <v>138</v>
      </c>
      <c r="E2" s="61"/>
      <c r="F2" s="61"/>
      <c r="G2" s="61"/>
      <c r="H2" s="61"/>
    </row>
    <row r="3" spans="1:17" ht="46.5" customHeight="1" x14ac:dyDescent="0.2">
      <c r="A3" s="9"/>
      <c r="D3" s="45" t="s">
        <v>140</v>
      </c>
      <c r="E3" s="46"/>
      <c r="F3" s="46"/>
      <c r="G3" s="46"/>
      <c r="H3" s="46"/>
      <c r="I3" s="29"/>
      <c r="J3" s="29"/>
      <c r="K3" s="29"/>
      <c r="L3" s="29"/>
      <c r="M3" s="29"/>
      <c r="N3" s="29"/>
      <c r="O3" s="29"/>
      <c r="P3" s="29"/>
      <c r="Q3" s="29"/>
    </row>
    <row r="4" spans="1:17" x14ac:dyDescent="0.2">
      <c r="A4" s="9"/>
      <c r="E4" s="9"/>
      <c r="F4" s="9"/>
      <c r="G4" s="9"/>
      <c r="H4" s="9"/>
    </row>
    <row r="5" spans="1:17" ht="16.5" customHeight="1" x14ac:dyDescent="0.25">
      <c r="A5" s="50" t="s">
        <v>135</v>
      </c>
      <c r="B5" s="51"/>
      <c r="C5" s="51"/>
      <c r="D5" s="51"/>
      <c r="E5" s="51"/>
      <c r="F5" s="51"/>
      <c r="G5" s="51"/>
      <c r="H5" s="51"/>
    </row>
    <row r="6" spans="1:17" ht="13.5" customHeight="1" x14ac:dyDescent="0.2">
      <c r="A6" s="44" t="s">
        <v>136</v>
      </c>
      <c r="B6" s="44"/>
      <c r="C6" s="44"/>
      <c r="D6" s="44"/>
      <c r="E6" s="44"/>
      <c r="F6" s="44"/>
      <c r="G6" s="44"/>
      <c r="H6" s="44"/>
    </row>
    <row r="7" spans="1:17" ht="10.5" customHeight="1" x14ac:dyDescent="0.2">
      <c r="A7" s="28">
        <v>2254500000</v>
      </c>
      <c r="B7" s="22"/>
      <c r="C7" s="22"/>
      <c r="D7" s="22"/>
      <c r="E7" s="22"/>
      <c r="F7" s="22"/>
      <c r="G7" s="22"/>
      <c r="H7" s="22"/>
    </row>
    <row r="8" spans="1:17" ht="9.75" customHeight="1" x14ac:dyDescent="0.2">
      <c r="A8" s="23" t="s">
        <v>137</v>
      </c>
      <c r="B8" s="23"/>
      <c r="E8" s="11"/>
      <c r="G8" s="9" t="s">
        <v>106</v>
      </c>
    </row>
    <row r="9" spans="1:17" ht="13.5" customHeight="1" x14ac:dyDescent="0.2">
      <c r="A9" s="55" t="s">
        <v>0</v>
      </c>
      <c r="B9" s="56" t="s">
        <v>62</v>
      </c>
      <c r="C9" s="59" t="s">
        <v>1</v>
      </c>
      <c r="D9" s="59"/>
      <c r="E9" s="59"/>
      <c r="F9" s="52" t="s">
        <v>2</v>
      </c>
      <c r="G9" s="53"/>
      <c r="H9" s="54"/>
    </row>
    <row r="10" spans="1:17" ht="12.75" customHeight="1" x14ac:dyDescent="0.2">
      <c r="A10" s="55"/>
      <c r="B10" s="56"/>
      <c r="C10" s="42" t="s">
        <v>125</v>
      </c>
      <c r="D10" s="42" t="s">
        <v>63</v>
      </c>
      <c r="E10" s="57" t="s">
        <v>130</v>
      </c>
      <c r="F10" s="42" t="s">
        <v>125</v>
      </c>
      <c r="G10" s="42" t="s">
        <v>63</v>
      </c>
      <c r="H10" s="47" t="s">
        <v>130</v>
      </c>
    </row>
    <row r="11" spans="1:17" ht="47.25" customHeight="1" x14ac:dyDescent="0.2">
      <c r="A11" s="55"/>
      <c r="B11" s="56"/>
      <c r="C11" s="58"/>
      <c r="D11" s="43"/>
      <c r="E11" s="43"/>
      <c r="F11" s="58"/>
      <c r="G11" s="43"/>
      <c r="H11" s="48"/>
    </row>
    <row r="12" spans="1:17" s="6" customFormat="1" x14ac:dyDescent="0.2">
      <c r="A12" s="5">
        <v>1</v>
      </c>
      <c r="B12" s="5">
        <v>2</v>
      </c>
      <c r="C12" s="5">
        <v>3</v>
      </c>
      <c r="D12" s="8">
        <v>4</v>
      </c>
      <c r="E12" s="8">
        <v>5</v>
      </c>
      <c r="F12" s="8">
        <v>6</v>
      </c>
      <c r="G12" s="8">
        <v>7</v>
      </c>
      <c r="H12" s="8">
        <v>8</v>
      </c>
    </row>
    <row r="13" spans="1:17" ht="12" customHeight="1" x14ac:dyDescent="0.2">
      <c r="A13" s="2">
        <v>10000000</v>
      </c>
      <c r="B13" s="17" t="s">
        <v>3</v>
      </c>
      <c r="C13" s="30">
        <f>C14+C31+C39+C58+C23</f>
        <v>308513000</v>
      </c>
      <c r="D13" s="30">
        <f>D14+D31+D39+D23</f>
        <v>309239984.75000006</v>
      </c>
      <c r="E13" s="31">
        <f>D13/C13*100</f>
        <v>100.23564152888211</v>
      </c>
      <c r="F13" s="30">
        <f>F14+F31+F39+F58</f>
        <v>105100</v>
      </c>
      <c r="G13" s="30">
        <f>G14+G31+G39+G58</f>
        <v>108503.70000000001</v>
      </c>
      <c r="H13" s="31">
        <f>G13/F13*100</f>
        <v>103.23853472882969</v>
      </c>
    </row>
    <row r="14" spans="1:17" ht="25.5" customHeight="1" x14ac:dyDescent="0.2">
      <c r="A14" s="2">
        <v>11000000</v>
      </c>
      <c r="B14" s="17" t="s">
        <v>4</v>
      </c>
      <c r="C14" s="30">
        <f>C15+C21</f>
        <v>168241800</v>
      </c>
      <c r="D14" s="30">
        <f>D15+D21</f>
        <v>172899992.96000004</v>
      </c>
      <c r="E14" s="31">
        <f t="shared" ref="E14:E30" si="0">D14/C14*100</f>
        <v>102.76874888404667</v>
      </c>
      <c r="F14" s="39">
        <f>F15+F21</f>
        <v>0</v>
      </c>
      <c r="G14" s="39">
        <f>G15+G21</f>
        <v>0</v>
      </c>
      <c r="H14" s="31">
        <v>0</v>
      </c>
    </row>
    <row r="15" spans="1:17" ht="12.75" customHeight="1" x14ac:dyDescent="0.2">
      <c r="A15" s="2">
        <v>11010000</v>
      </c>
      <c r="B15" s="17" t="s">
        <v>5</v>
      </c>
      <c r="C15" s="30">
        <f>C16+C17+C18+C19+C20</f>
        <v>167979800</v>
      </c>
      <c r="D15" s="30">
        <f>D16+D17+D18+D19+D20</f>
        <v>172631453.96000004</v>
      </c>
      <c r="E15" s="31">
        <f t="shared" si="0"/>
        <v>102.76917460313683</v>
      </c>
      <c r="F15" s="39">
        <f>F16+F17+F18+F19</f>
        <v>0</v>
      </c>
      <c r="G15" s="39">
        <f>G16+G17+G18+G19</f>
        <v>0</v>
      </c>
      <c r="H15" s="31">
        <v>0</v>
      </c>
    </row>
    <row r="16" spans="1:17" ht="40.5" customHeight="1" x14ac:dyDescent="0.2">
      <c r="A16" s="3">
        <v>11010100</v>
      </c>
      <c r="B16" s="18" t="s">
        <v>6</v>
      </c>
      <c r="C16" s="24">
        <v>159111400</v>
      </c>
      <c r="D16" s="24">
        <v>164401167.15000001</v>
      </c>
      <c r="E16" s="32">
        <f t="shared" si="0"/>
        <v>103.32456828988998</v>
      </c>
      <c r="F16" s="34">
        <v>0</v>
      </c>
      <c r="G16" s="34">
        <v>0</v>
      </c>
      <c r="H16" s="32">
        <v>0</v>
      </c>
    </row>
    <row r="17" spans="1:8" ht="39.75" customHeight="1" x14ac:dyDescent="0.2">
      <c r="A17" s="3">
        <v>11010400</v>
      </c>
      <c r="B17" s="18" t="s">
        <v>7</v>
      </c>
      <c r="C17" s="24">
        <v>3470200</v>
      </c>
      <c r="D17" s="24">
        <v>3065278.33</v>
      </c>
      <c r="E17" s="32">
        <f t="shared" si="0"/>
        <v>88.331460146389261</v>
      </c>
      <c r="F17" s="34">
        <v>0</v>
      </c>
      <c r="G17" s="34">
        <v>0</v>
      </c>
      <c r="H17" s="32">
        <v>0</v>
      </c>
    </row>
    <row r="18" spans="1:8" ht="27.75" customHeight="1" x14ac:dyDescent="0.2">
      <c r="A18" s="3">
        <v>11010500</v>
      </c>
      <c r="B18" s="18" t="s">
        <v>8</v>
      </c>
      <c r="C18" s="24">
        <v>4462500</v>
      </c>
      <c r="D18" s="24">
        <v>4234789.0199999996</v>
      </c>
      <c r="E18" s="32">
        <f t="shared" si="0"/>
        <v>94.897232941176455</v>
      </c>
      <c r="F18" s="34">
        <v>0</v>
      </c>
      <c r="G18" s="34">
        <v>0</v>
      </c>
      <c r="H18" s="32">
        <v>0</v>
      </c>
    </row>
    <row r="19" spans="1:8" ht="24.75" customHeight="1" x14ac:dyDescent="0.2">
      <c r="A19" s="3">
        <v>11011300</v>
      </c>
      <c r="B19" s="18" t="s">
        <v>119</v>
      </c>
      <c r="C19" s="24">
        <v>14100</v>
      </c>
      <c r="D19" s="24">
        <v>8619.4599999999991</v>
      </c>
      <c r="E19" s="32">
        <f t="shared" si="0"/>
        <v>61.130921985815604</v>
      </c>
      <c r="F19" s="34">
        <v>0</v>
      </c>
      <c r="G19" s="34">
        <v>0</v>
      </c>
      <c r="H19" s="32">
        <v>0</v>
      </c>
    </row>
    <row r="20" spans="1:8" ht="39.75" customHeight="1" x14ac:dyDescent="0.2">
      <c r="A20" s="3">
        <v>11011500</v>
      </c>
      <c r="B20" s="18" t="s">
        <v>120</v>
      </c>
      <c r="C20" s="24">
        <v>921600</v>
      </c>
      <c r="D20" s="24">
        <v>921600</v>
      </c>
      <c r="E20" s="32">
        <f t="shared" si="0"/>
        <v>100</v>
      </c>
      <c r="F20" s="34">
        <v>0</v>
      </c>
      <c r="G20" s="34">
        <v>0</v>
      </c>
      <c r="H20" s="32">
        <v>0</v>
      </c>
    </row>
    <row r="21" spans="1:8" ht="12.75" customHeight="1" x14ac:dyDescent="0.2">
      <c r="A21" s="2">
        <v>11020000</v>
      </c>
      <c r="B21" s="17" t="s">
        <v>9</v>
      </c>
      <c r="C21" s="30">
        <f>C22</f>
        <v>262000</v>
      </c>
      <c r="D21" s="30">
        <f>D22</f>
        <v>268539</v>
      </c>
      <c r="E21" s="31">
        <f>D21/C21*100</f>
        <v>102.49580152671756</v>
      </c>
      <c r="F21" s="39">
        <f>F22</f>
        <v>0</v>
      </c>
      <c r="G21" s="39">
        <f>G22</f>
        <v>0</v>
      </c>
      <c r="H21" s="31">
        <v>0</v>
      </c>
    </row>
    <row r="22" spans="1:8" ht="26.25" customHeight="1" x14ac:dyDescent="0.2">
      <c r="A22" s="3">
        <v>11020200</v>
      </c>
      <c r="B22" s="18" t="s">
        <v>10</v>
      </c>
      <c r="C22" s="24">
        <v>262000</v>
      </c>
      <c r="D22" s="24">
        <v>268539</v>
      </c>
      <c r="E22" s="32">
        <f t="shared" si="0"/>
        <v>102.49580152671756</v>
      </c>
      <c r="F22" s="34">
        <v>0</v>
      </c>
      <c r="G22" s="34">
        <v>0</v>
      </c>
      <c r="H22" s="32">
        <v>0</v>
      </c>
    </row>
    <row r="23" spans="1:8" ht="24.75" customHeight="1" x14ac:dyDescent="0.2">
      <c r="A23" s="2">
        <v>13000000</v>
      </c>
      <c r="B23" s="17" t="s">
        <v>70</v>
      </c>
      <c r="C23" s="30">
        <f>C24+C29</f>
        <v>774300</v>
      </c>
      <c r="D23" s="30">
        <f>D24+D29+D27</f>
        <v>981206.3</v>
      </c>
      <c r="E23" s="31">
        <f t="shared" si="0"/>
        <v>126.72172284644196</v>
      </c>
      <c r="F23" s="34">
        <v>0</v>
      </c>
      <c r="G23" s="34">
        <v>0</v>
      </c>
      <c r="H23" s="32">
        <v>0</v>
      </c>
    </row>
    <row r="24" spans="1:8" ht="12" customHeight="1" x14ac:dyDescent="0.2">
      <c r="A24" s="3">
        <v>13010000</v>
      </c>
      <c r="B24" s="18" t="s">
        <v>69</v>
      </c>
      <c r="C24" s="30">
        <f>C26+C25</f>
        <v>767600</v>
      </c>
      <c r="D24" s="30">
        <f>D26+D25</f>
        <v>974297.92</v>
      </c>
      <c r="E24" s="31">
        <f t="shared" si="0"/>
        <v>126.92781657113082</v>
      </c>
      <c r="F24" s="34">
        <v>0</v>
      </c>
      <c r="G24" s="34">
        <v>0</v>
      </c>
      <c r="H24" s="32">
        <v>0</v>
      </c>
    </row>
    <row r="25" spans="1:8" ht="40.5" customHeight="1" x14ac:dyDescent="0.2">
      <c r="A25" s="3">
        <v>13010100</v>
      </c>
      <c r="B25" s="18" t="s">
        <v>90</v>
      </c>
      <c r="C25" s="24">
        <v>143600</v>
      </c>
      <c r="D25" s="24">
        <v>172866.78</v>
      </c>
      <c r="E25" s="32">
        <f t="shared" si="0"/>
        <v>120.38076601671308</v>
      </c>
      <c r="F25" s="34">
        <v>0</v>
      </c>
      <c r="G25" s="34">
        <v>0</v>
      </c>
      <c r="H25" s="32">
        <v>0</v>
      </c>
    </row>
    <row r="26" spans="1:8" ht="51" customHeight="1" x14ac:dyDescent="0.2">
      <c r="A26" s="3">
        <v>13010200</v>
      </c>
      <c r="B26" s="18" t="s">
        <v>68</v>
      </c>
      <c r="C26" s="24">
        <v>624000</v>
      </c>
      <c r="D26" s="24">
        <v>801431.14</v>
      </c>
      <c r="E26" s="32">
        <f>D26/C26*100</f>
        <v>128.43447756410256</v>
      </c>
      <c r="F26" s="34">
        <v>0</v>
      </c>
      <c r="G26" s="34">
        <v>0</v>
      </c>
      <c r="H26" s="32">
        <v>0</v>
      </c>
    </row>
    <row r="27" spans="1:8" ht="15.75" hidden="1" customHeight="1" x14ac:dyDescent="0.2">
      <c r="A27" s="3">
        <v>13020000</v>
      </c>
      <c r="B27" s="18" t="s">
        <v>99</v>
      </c>
      <c r="C27" s="24">
        <v>0</v>
      </c>
      <c r="D27" s="30">
        <f>D28</f>
        <v>0</v>
      </c>
      <c r="E27" s="31">
        <v>100</v>
      </c>
      <c r="F27" s="34"/>
      <c r="G27" s="34"/>
      <c r="H27" s="32"/>
    </row>
    <row r="28" spans="1:8" ht="28.5" hidden="1" customHeight="1" x14ac:dyDescent="0.2">
      <c r="A28" s="3">
        <v>13020200</v>
      </c>
      <c r="B28" s="18" t="s">
        <v>98</v>
      </c>
      <c r="C28" s="24">
        <v>0</v>
      </c>
      <c r="D28" s="24">
        <v>0</v>
      </c>
      <c r="E28" s="32">
        <v>100</v>
      </c>
      <c r="F28" s="34"/>
      <c r="G28" s="34"/>
      <c r="H28" s="32"/>
    </row>
    <row r="29" spans="1:8" ht="24" customHeight="1" x14ac:dyDescent="0.2">
      <c r="A29" s="3">
        <v>13030000</v>
      </c>
      <c r="B29" s="18" t="s">
        <v>103</v>
      </c>
      <c r="C29" s="30">
        <f>C30</f>
        <v>6700</v>
      </c>
      <c r="D29" s="30">
        <f>D30</f>
        <v>6908.38</v>
      </c>
      <c r="E29" s="31">
        <f t="shared" si="0"/>
        <v>103.11014925373134</v>
      </c>
      <c r="F29" s="34">
        <v>0</v>
      </c>
      <c r="G29" s="34">
        <v>0</v>
      </c>
      <c r="H29" s="32">
        <v>0</v>
      </c>
    </row>
    <row r="30" spans="1:8" ht="24.75" customHeight="1" x14ac:dyDescent="0.2">
      <c r="A30" s="3">
        <v>13030100</v>
      </c>
      <c r="B30" s="18" t="s">
        <v>91</v>
      </c>
      <c r="C30" s="24">
        <v>6700</v>
      </c>
      <c r="D30" s="24">
        <v>6908.38</v>
      </c>
      <c r="E30" s="32">
        <f t="shared" si="0"/>
        <v>103.11014925373134</v>
      </c>
      <c r="F30" s="34">
        <v>0</v>
      </c>
      <c r="G30" s="34">
        <v>0</v>
      </c>
      <c r="H30" s="32">
        <v>0</v>
      </c>
    </row>
    <row r="31" spans="1:8" ht="13.5" customHeight="1" x14ac:dyDescent="0.2">
      <c r="A31" s="2">
        <v>14000000</v>
      </c>
      <c r="B31" s="17" t="s">
        <v>11</v>
      </c>
      <c r="C31" s="30">
        <f>C32+C34+C36</f>
        <v>29690700</v>
      </c>
      <c r="D31" s="30">
        <f>D32+D34+D36</f>
        <v>31172466.109999999</v>
      </c>
      <c r="E31" s="31">
        <f t="shared" ref="E31:E51" si="1">D31/C31*100</f>
        <v>104.99067421785273</v>
      </c>
      <c r="F31" s="39">
        <f>F36</f>
        <v>0</v>
      </c>
      <c r="G31" s="39">
        <f>G36</f>
        <v>0</v>
      </c>
      <c r="H31" s="31">
        <v>0</v>
      </c>
    </row>
    <row r="32" spans="1:8" ht="27.75" customHeight="1" x14ac:dyDescent="0.2">
      <c r="A32" s="2">
        <v>14020000</v>
      </c>
      <c r="B32" s="17" t="s">
        <v>78</v>
      </c>
      <c r="C32" s="30">
        <f>C33</f>
        <v>1857700</v>
      </c>
      <c r="D32" s="30">
        <f>D33</f>
        <v>1630897.3</v>
      </c>
      <c r="E32" s="31">
        <f t="shared" si="1"/>
        <v>87.791209560208856</v>
      </c>
      <c r="F32" s="34">
        <v>0</v>
      </c>
      <c r="G32" s="34">
        <v>0</v>
      </c>
      <c r="H32" s="32">
        <v>0</v>
      </c>
    </row>
    <row r="33" spans="1:8" ht="11.25" customHeight="1" x14ac:dyDescent="0.2">
      <c r="A33" s="3">
        <v>14021900</v>
      </c>
      <c r="B33" s="18" t="s">
        <v>79</v>
      </c>
      <c r="C33" s="24">
        <v>1857700</v>
      </c>
      <c r="D33" s="24">
        <v>1630897.3</v>
      </c>
      <c r="E33" s="32">
        <f t="shared" si="1"/>
        <v>87.791209560208856</v>
      </c>
      <c r="F33" s="34">
        <v>0</v>
      </c>
      <c r="G33" s="34">
        <v>0</v>
      </c>
      <c r="H33" s="32">
        <v>0</v>
      </c>
    </row>
    <row r="34" spans="1:8" ht="24" customHeight="1" x14ac:dyDescent="0.2">
      <c r="A34" s="2">
        <v>14030000</v>
      </c>
      <c r="B34" s="17" t="s">
        <v>80</v>
      </c>
      <c r="C34" s="30">
        <f>C35</f>
        <v>12636900</v>
      </c>
      <c r="D34" s="30">
        <f>D35</f>
        <v>13777231.65</v>
      </c>
      <c r="E34" s="31">
        <f t="shared" si="1"/>
        <v>109.02382427652351</v>
      </c>
      <c r="F34" s="34">
        <v>0</v>
      </c>
      <c r="G34" s="34">
        <v>0</v>
      </c>
      <c r="H34" s="32">
        <v>0</v>
      </c>
    </row>
    <row r="35" spans="1:8" ht="15" customHeight="1" x14ac:dyDescent="0.2">
      <c r="A35" s="3">
        <v>14031900</v>
      </c>
      <c r="B35" s="18" t="s">
        <v>79</v>
      </c>
      <c r="C35" s="24">
        <v>12636900</v>
      </c>
      <c r="D35" s="24">
        <v>13777231.65</v>
      </c>
      <c r="E35" s="32">
        <f t="shared" si="1"/>
        <v>109.02382427652351</v>
      </c>
      <c r="F35" s="34">
        <v>0</v>
      </c>
      <c r="G35" s="34">
        <v>0</v>
      </c>
      <c r="H35" s="32">
        <v>0</v>
      </c>
    </row>
    <row r="36" spans="1:8" ht="27.75" customHeight="1" x14ac:dyDescent="0.2">
      <c r="A36" s="2">
        <v>14040000</v>
      </c>
      <c r="B36" s="17" t="s">
        <v>12</v>
      </c>
      <c r="C36" s="30">
        <f>C37+C38</f>
        <v>15196100</v>
      </c>
      <c r="D36" s="30">
        <f>D37+D38</f>
        <v>15764337.16</v>
      </c>
      <c r="E36" s="31">
        <f t="shared" si="1"/>
        <v>103.73936180993807</v>
      </c>
      <c r="F36" s="39">
        <v>0</v>
      </c>
      <c r="G36" s="39">
        <v>0</v>
      </c>
      <c r="H36" s="31">
        <v>0</v>
      </c>
    </row>
    <row r="37" spans="1:8" ht="54.75" customHeight="1" x14ac:dyDescent="0.2">
      <c r="A37" s="21">
        <v>14040100</v>
      </c>
      <c r="B37" s="25" t="s">
        <v>116</v>
      </c>
      <c r="C37" s="24">
        <v>7826600</v>
      </c>
      <c r="D37" s="24">
        <v>8245194.9000000004</v>
      </c>
      <c r="E37" s="32">
        <f t="shared" si="1"/>
        <v>105.34836199626913</v>
      </c>
      <c r="F37" s="34">
        <v>0</v>
      </c>
      <c r="G37" s="34">
        <v>0</v>
      </c>
      <c r="H37" s="32">
        <v>0</v>
      </c>
    </row>
    <row r="38" spans="1:8" ht="51.75" customHeight="1" x14ac:dyDescent="0.2">
      <c r="A38" s="21">
        <v>14040200</v>
      </c>
      <c r="B38" s="18" t="s">
        <v>117</v>
      </c>
      <c r="C38" s="24">
        <v>7369500</v>
      </c>
      <c r="D38" s="24">
        <v>7519142.2599999998</v>
      </c>
      <c r="E38" s="32">
        <f t="shared" si="1"/>
        <v>102.03056191057738</v>
      </c>
      <c r="F38" s="34">
        <v>0</v>
      </c>
      <c r="G38" s="34">
        <v>0</v>
      </c>
      <c r="H38" s="32">
        <v>0</v>
      </c>
    </row>
    <row r="39" spans="1:8" ht="15" customHeight="1" x14ac:dyDescent="0.2">
      <c r="A39" s="2">
        <v>18000000</v>
      </c>
      <c r="B39" s="17" t="s">
        <v>13</v>
      </c>
      <c r="C39" s="30">
        <f>C40+C51+C53</f>
        <v>109806200</v>
      </c>
      <c r="D39" s="30">
        <f>D40+D51+D53</f>
        <v>104186319.38</v>
      </c>
      <c r="E39" s="31">
        <f t="shared" si="1"/>
        <v>94.882000633843987</v>
      </c>
      <c r="F39" s="39">
        <f>F40+F51+F53</f>
        <v>0</v>
      </c>
      <c r="G39" s="39">
        <f>G40+G51+G53</f>
        <v>0</v>
      </c>
      <c r="H39" s="31">
        <v>0</v>
      </c>
    </row>
    <row r="40" spans="1:8" ht="13.5" customHeight="1" x14ac:dyDescent="0.2">
      <c r="A40" s="2">
        <v>18010000</v>
      </c>
      <c r="B40" s="17" t="s">
        <v>14</v>
      </c>
      <c r="C40" s="30">
        <f>SUM(C41:C50)</f>
        <v>52343200</v>
      </c>
      <c r="D40" s="30">
        <f>SUM(D41:D50)</f>
        <v>45999991.980000004</v>
      </c>
      <c r="E40" s="31">
        <f t="shared" si="1"/>
        <v>87.881505104770071</v>
      </c>
      <c r="F40" s="39">
        <f>SUM(F41:F50)</f>
        <v>0</v>
      </c>
      <c r="G40" s="39">
        <f>SUM(G41:G50)</f>
        <v>0</v>
      </c>
      <c r="H40" s="31">
        <v>0</v>
      </c>
    </row>
    <row r="41" spans="1:8" ht="40.5" customHeight="1" x14ac:dyDescent="0.2">
      <c r="A41" s="3">
        <v>18010100</v>
      </c>
      <c r="B41" s="18" t="s">
        <v>15</v>
      </c>
      <c r="C41" s="24">
        <v>329000</v>
      </c>
      <c r="D41" s="24">
        <v>340702.35</v>
      </c>
      <c r="E41" s="32">
        <f t="shared" si="1"/>
        <v>103.55694528875378</v>
      </c>
      <c r="F41" s="34">
        <v>0</v>
      </c>
      <c r="G41" s="34">
        <v>0</v>
      </c>
      <c r="H41" s="32">
        <v>0</v>
      </c>
    </row>
    <row r="42" spans="1:8" ht="38.25" customHeight="1" x14ac:dyDescent="0.2">
      <c r="A42" s="3">
        <v>18010200</v>
      </c>
      <c r="B42" s="18" t="s">
        <v>16</v>
      </c>
      <c r="C42" s="24">
        <v>1190400</v>
      </c>
      <c r="D42" s="24">
        <v>1442024.15</v>
      </c>
      <c r="E42" s="32">
        <f>D42/C42*100</f>
        <v>121.13778141801075</v>
      </c>
      <c r="F42" s="34">
        <v>0</v>
      </c>
      <c r="G42" s="34">
        <v>0</v>
      </c>
      <c r="H42" s="32">
        <v>0</v>
      </c>
    </row>
    <row r="43" spans="1:8" ht="42" customHeight="1" x14ac:dyDescent="0.2">
      <c r="A43" s="3">
        <v>18010300</v>
      </c>
      <c r="B43" s="18" t="s">
        <v>72</v>
      </c>
      <c r="C43" s="24">
        <v>5709500</v>
      </c>
      <c r="D43" s="24">
        <v>6753114.6799999997</v>
      </c>
      <c r="E43" s="32">
        <f t="shared" si="1"/>
        <v>118.27856519835362</v>
      </c>
      <c r="F43" s="34">
        <v>0</v>
      </c>
      <c r="G43" s="34">
        <v>0</v>
      </c>
      <c r="H43" s="32">
        <v>0</v>
      </c>
    </row>
    <row r="44" spans="1:8" ht="38.25" customHeight="1" x14ac:dyDescent="0.2">
      <c r="A44" s="3">
        <v>18010400</v>
      </c>
      <c r="B44" s="18" t="s">
        <v>73</v>
      </c>
      <c r="C44" s="24">
        <v>6544200</v>
      </c>
      <c r="D44" s="24">
        <v>7121435.8700000001</v>
      </c>
      <c r="E44" s="32">
        <f t="shared" si="1"/>
        <v>108.82057195684729</v>
      </c>
      <c r="F44" s="34">
        <v>0</v>
      </c>
      <c r="G44" s="34">
        <v>0</v>
      </c>
      <c r="H44" s="32">
        <v>0</v>
      </c>
    </row>
    <row r="45" spans="1:8" ht="14.25" customHeight="1" x14ac:dyDescent="0.2">
      <c r="A45" s="3">
        <v>18010500</v>
      </c>
      <c r="B45" s="18" t="s">
        <v>17</v>
      </c>
      <c r="C45" s="26">
        <v>25515300</v>
      </c>
      <c r="D45" s="26">
        <v>16081305.199999999</v>
      </c>
      <c r="E45" s="32">
        <f t="shared" si="1"/>
        <v>63.026126285013305</v>
      </c>
      <c r="F45" s="34">
        <v>0</v>
      </c>
      <c r="G45" s="34">
        <v>0</v>
      </c>
      <c r="H45" s="32">
        <v>0</v>
      </c>
    </row>
    <row r="46" spans="1:8" ht="14.25" customHeight="1" x14ac:dyDescent="0.2">
      <c r="A46" s="3">
        <v>18010600</v>
      </c>
      <c r="B46" s="18" t="s">
        <v>18</v>
      </c>
      <c r="C46" s="26">
        <v>7452600</v>
      </c>
      <c r="D46" s="26">
        <v>7379626.1399999997</v>
      </c>
      <c r="E46" s="32">
        <f t="shared" si="1"/>
        <v>99.020826825537384</v>
      </c>
      <c r="F46" s="34">
        <v>0</v>
      </c>
      <c r="G46" s="34">
        <v>0</v>
      </c>
      <c r="H46" s="32">
        <v>0</v>
      </c>
    </row>
    <row r="47" spans="1:8" ht="13.5" customHeight="1" x14ac:dyDescent="0.2">
      <c r="A47" s="3">
        <v>18010700</v>
      </c>
      <c r="B47" s="18" t="s">
        <v>19</v>
      </c>
      <c r="C47" s="26">
        <v>1350000</v>
      </c>
      <c r="D47" s="26">
        <v>2035022.31</v>
      </c>
      <c r="E47" s="32">
        <f t="shared" si="1"/>
        <v>150.74239333333335</v>
      </c>
      <c r="F47" s="34">
        <v>0</v>
      </c>
      <c r="G47" s="34">
        <v>0</v>
      </c>
      <c r="H47" s="32">
        <v>0</v>
      </c>
    </row>
    <row r="48" spans="1:8" ht="13.5" customHeight="1" x14ac:dyDescent="0.2">
      <c r="A48" s="3">
        <v>18010900</v>
      </c>
      <c r="B48" s="18" t="s">
        <v>20</v>
      </c>
      <c r="C48" s="26">
        <v>4052700</v>
      </c>
      <c r="D48" s="26">
        <v>4603427.88</v>
      </c>
      <c r="E48" s="32">
        <f t="shared" si="1"/>
        <v>113.58915981937967</v>
      </c>
      <c r="F48" s="34">
        <v>0</v>
      </c>
      <c r="G48" s="34">
        <v>0</v>
      </c>
      <c r="H48" s="32">
        <v>0</v>
      </c>
    </row>
    <row r="49" spans="1:8" ht="14.25" customHeight="1" x14ac:dyDescent="0.2">
      <c r="A49" s="3">
        <v>18011000</v>
      </c>
      <c r="B49" s="18" t="s">
        <v>21</v>
      </c>
      <c r="C49" s="24">
        <v>68300</v>
      </c>
      <c r="D49" s="26">
        <v>112083.4</v>
      </c>
      <c r="E49" s="32">
        <f t="shared" si="1"/>
        <v>164.10453879941434</v>
      </c>
      <c r="F49" s="34">
        <v>0</v>
      </c>
      <c r="G49" s="34">
        <v>0</v>
      </c>
      <c r="H49" s="32">
        <v>0</v>
      </c>
    </row>
    <row r="50" spans="1:8" ht="12.75" customHeight="1" x14ac:dyDescent="0.2">
      <c r="A50" s="3">
        <v>18011100</v>
      </c>
      <c r="B50" s="18" t="s">
        <v>22</v>
      </c>
      <c r="C50" s="24">
        <v>131200</v>
      </c>
      <c r="D50" s="26">
        <v>131250</v>
      </c>
      <c r="E50" s="32">
        <f t="shared" si="1"/>
        <v>100.03810975609757</v>
      </c>
      <c r="F50" s="34">
        <v>0</v>
      </c>
      <c r="G50" s="34">
        <v>0</v>
      </c>
      <c r="H50" s="32">
        <v>0</v>
      </c>
    </row>
    <row r="51" spans="1:8" ht="12.75" customHeight="1" x14ac:dyDescent="0.2">
      <c r="A51" s="2">
        <v>18030000</v>
      </c>
      <c r="B51" s="17" t="s">
        <v>23</v>
      </c>
      <c r="C51" s="30">
        <f>C52</f>
        <v>87800</v>
      </c>
      <c r="D51" s="30">
        <f>D52</f>
        <v>66920</v>
      </c>
      <c r="E51" s="31">
        <f t="shared" si="1"/>
        <v>76.218678815489753</v>
      </c>
      <c r="F51" s="39">
        <f>F52</f>
        <v>0</v>
      </c>
      <c r="G51" s="39">
        <f>G52</f>
        <v>0</v>
      </c>
      <c r="H51" s="31">
        <v>0</v>
      </c>
    </row>
    <row r="52" spans="1:8" ht="12" customHeight="1" x14ac:dyDescent="0.2">
      <c r="A52" s="3">
        <v>18030200</v>
      </c>
      <c r="B52" s="18" t="s">
        <v>24</v>
      </c>
      <c r="C52" s="24">
        <v>87800</v>
      </c>
      <c r="D52" s="24">
        <v>66920</v>
      </c>
      <c r="E52" s="32">
        <f>D52/C52*100</f>
        <v>76.218678815489753</v>
      </c>
      <c r="F52" s="34">
        <v>0</v>
      </c>
      <c r="G52" s="34">
        <v>0</v>
      </c>
      <c r="H52" s="32">
        <v>0</v>
      </c>
    </row>
    <row r="53" spans="1:8" ht="12" customHeight="1" x14ac:dyDescent="0.2">
      <c r="A53" s="2">
        <v>18050000</v>
      </c>
      <c r="B53" s="17" t="s">
        <v>25</v>
      </c>
      <c r="C53" s="30">
        <f>C54+C55+C56+C57</f>
        <v>57375200</v>
      </c>
      <c r="D53" s="30">
        <f>D54+D55+D56+D57</f>
        <v>58119407.399999999</v>
      </c>
      <c r="E53" s="31">
        <f>D53/C53*100</f>
        <v>101.29708898618217</v>
      </c>
      <c r="F53" s="39">
        <f>F54+F55+F56+F57</f>
        <v>0</v>
      </c>
      <c r="G53" s="39">
        <f>G54+G55+G56+G57</f>
        <v>0</v>
      </c>
      <c r="H53" s="31">
        <v>0</v>
      </c>
    </row>
    <row r="54" spans="1:8" ht="19.5" hidden="1" customHeight="1" x14ac:dyDescent="0.2">
      <c r="A54" s="3">
        <v>18050200</v>
      </c>
      <c r="B54" s="18" t="s">
        <v>77</v>
      </c>
      <c r="C54" s="24">
        <v>0</v>
      </c>
      <c r="D54" s="24">
        <v>0</v>
      </c>
      <c r="E54" s="31">
        <v>0</v>
      </c>
      <c r="F54" s="34">
        <v>0</v>
      </c>
      <c r="G54" s="34">
        <v>0</v>
      </c>
      <c r="H54" s="31">
        <v>0</v>
      </c>
    </row>
    <row r="55" spans="1:8" ht="12.75" customHeight="1" x14ac:dyDescent="0.2">
      <c r="A55" s="3">
        <v>18050300</v>
      </c>
      <c r="B55" s="18" t="s">
        <v>26</v>
      </c>
      <c r="C55" s="26">
        <v>4157900</v>
      </c>
      <c r="D55" s="24">
        <v>4304236.6399999997</v>
      </c>
      <c r="E55" s="32">
        <f>D55/C55*100</f>
        <v>103.51948435508309</v>
      </c>
      <c r="F55" s="34">
        <v>0</v>
      </c>
      <c r="G55" s="34">
        <v>0</v>
      </c>
      <c r="H55" s="32">
        <v>0</v>
      </c>
    </row>
    <row r="56" spans="1:8" ht="12" customHeight="1" x14ac:dyDescent="0.2">
      <c r="A56" s="3">
        <v>18050400</v>
      </c>
      <c r="B56" s="18" t="s">
        <v>27</v>
      </c>
      <c r="C56" s="26">
        <v>53205800</v>
      </c>
      <c r="D56" s="24">
        <v>53805033.049999997</v>
      </c>
      <c r="E56" s="32">
        <f>D56/C56*100</f>
        <v>101.12625512632081</v>
      </c>
      <c r="F56" s="34">
        <v>0</v>
      </c>
      <c r="G56" s="34">
        <v>0</v>
      </c>
      <c r="H56" s="32">
        <v>0</v>
      </c>
    </row>
    <row r="57" spans="1:8" ht="48.75" customHeight="1" x14ac:dyDescent="0.2">
      <c r="A57" s="3">
        <v>18050500</v>
      </c>
      <c r="B57" s="18" t="s">
        <v>107</v>
      </c>
      <c r="C57" s="26">
        <v>11500</v>
      </c>
      <c r="D57" s="24">
        <v>10137.709999999999</v>
      </c>
      <c r="E57" s="32">
        <f>D57/C57*100</f>
        <v>88.153999999999982</v>
      </c>
      <c r="F57" s="34">
        <v>0</v>
      </c>
      <c r="G57" s="34">
        <v>0</v>
      </c>
      <c r="H57" s="32">
        <v>0</v>
      </c>
    </row>
    <row r="58" spans="1:8" ht="12.75" customHeight="1" x14ac:dyDescent="0.2">
      <c r="A58" s="2">
        <v>19000000</v>
      </c>
      <c r="B58" s="17" t="s">
        <v>28</v>
      </c>
      <c r="C58" s="33">
        <f>C59</f>
        <v>0</v>
      </c>
      <c r="D58" s="33">
        <f>D59</f>
        <v>0</v>
      </c>
      <c r="E58" s="31">
        <v>0</v>
      </c>
      <c r="F58" s="30">
        <f>F59</f>
        <v>105100</v>
      </c>
      <c r="G58" s="30">
        <f>G59+G63</f>
        <v>108503.70000000001</v>
      </c>
      <c r="H58" s="31">
        <f t="shared" ref="H58:H65" si="2">G58/F58*100</f>
        <v>103.23853472882969</v>
      </c>
    </row>
    <row r="59" spans="1:8" ht="13.5" customHeight="1" x14ac:dyDescent="0.2">
      <c r="A59" s="2">
        <v>19010000</v>
      </c>
      <c r="B59" s="17" t="s">
        <v>29</v>
      </c>
      <c r="C59" s="33">
        <f>C60+C61+C62</f>
        <v>0</v>
      </c>
      <c r="D59" s="33">
        <f>D60+D61+D62</f>
        <v>0</v>
      </c>
      <c r="E59" s="31">
        <v>0</v>
      </c>
      <c r="F59" s="30">
        <f>F60+F61+F62</f>
        <v>105100</v>
      </c>
      <c r="G59" s="30">
        <f>G60+G61+G62</f>
        <v>108503.70000000001</v>
      </c>
      <c r="H59" s="31">
        <f t="shared" si="2"/>
        <v>103.23853472882969</v>
      </c>
    </row>
    <row r="60" spans="1:8" ht="23.25" customHeight="1" x14ac:dyDescent="0.2">
      <c r="A60" s="3">
        <v>19010100</v>
      </c>
      <c r="B60" s="18" t="s">
        <v>30</v>
      </c>
      <c r="C60" s="24">
        <v>0</v>
      </c>
      <c r="D60" s="24">
        <v>0</v>
      </c>
      <c r="E60" s="32">
        <v>0</v>
      </c>
      <c r="F60" s="24">
        <v>63800</v>
      </c>
      <c r="G60" s="26">
        <v>72677.960000000006</v>
      </c>
      <c r="H60" s="32">
        <f t="shared" si="2"/>
        <v>113.91529780564265</v>
      </c>
    </row>
    <row r="61" spans="1:8" ht="25.5" customHeight="1" x14ac:dyDescent="0.2">
      <c r="A61" s="3">
        <v>19010200</v>
      </c>
      <c r="B61" s="18" t="s">
        <v>31</v>
      </c>
      <c r="C61" s="24">
        <v>0</v>
      </c>
      <c r="D61" s="24">
        <v>0</v>
      </c>
      <c r="E61" s="32">
        <v>0</v>
      </c>
      <c r="F61" s="24">
        <v>38000</v>
      </c>
      <c r="G61" s="26">
        <v>32245.99</v>
      </c>
      <c r="H61" s="32">
        <f t="shared" si="2"/>
        <v>84.857868421052643</v>
      </c>
    </row>
    <row r="62" spans="1:8" ht="39.75" customHeight="1" x14ac:dyDescent="0.2">
      <c r="A62" s="3">
        <v>19010300</v>
      </c>
      <c r="B62" s="18" t="s">
        <v>32</v>
      </c>
      <c r="C62" s="24">
        <v>0</v>
      </c>
      <c r="D62" s="24">
        <v>0</v>
      </c>
      <c r="E62" s="32">
        <v>0</v>
      </c>
      <c r="F62" s="24">
        <v>3300</v>
      </c>
      <c r="G62" s="26">
        <v>3579.75</v>
      </c>
      <c r="H62" s="32">
        <f t="shared" si="2"/>
        <v>108.47727272727272</v>
      </c>
    </row>
    <row r="63" spans="1:8" ht="27" hidden="1" customHeight="1" x14ac:dyDescent="0.2">
      <c r="A63" s="2">
        <v>19050000</v>
      </c>
      <c r="B63" s="17" t="s">
        <v>96</v>
      </c>
      <c r="C63" s="24">
        <v>0</v>
      </c>
      <c r="D63" s="24">
        <v>0</v>
      </c>
      <c r="E63" s="31">
        <v>0</v>
      </c>
      <c r="F63" s="30">
        <v>0</v>
      </c>
      <c r="G63" s="30">
        <f>G64</f>
        <v>0</v>
      </c>
      <c r="H63" s="31">
        <v>0</v>
      </c>
    </row>
    <row r="64" spans="1:8" ht="0.75" customHeight="1" x14ac:dyDescent="0.2">
      <c r="A64" s="3">
        <v>19050300</v>
      </c>
      <c r="B64" s="18" t="s">
        <v>97</v>
      </c>
      <c r="C64" s="24">
        <v>0</v>
      </c>
      <c r="D64" s="24">
        <v>0</v>
      </c>
      <c r="E64" s="31">
        <v>0</v>
      </c>
      <c r="F64" s="24">
        <v>0</v>
      </c>
      <c r="G64" s="24">
        <v>0</v>
      </c>
      <c r="H64" s="32">
        <v>0</v>
      </c>
    </row>
    <row r="65" spans="1:8" ht="12.75" customHeight="1" x14ac:dyDescent="0.2">
      <c r="A65" s="2">
        <v>20000000</v>
      </c>
      <c r="B65" s="17" t="s">
        <v>33</v>
      </c>
      <c r="C65" s="30">
        <f>C66+C76+C90+C95</f>
        <v>4907400</v>
      </c>
      <c r="D65" s="30">
        <f>D66+D76+D90+D95</f>
        <v>4853474.2699999996</v>
      </c>
      <c r="E65" s="31">
        <f t="shared" ref="E65:E75" si="3">D65/C65*100</f>
        <v>98.90113440925947</v>
      </c>
      <c r="F65" s="30">
        <f>F66+F76+F90+F95</f>
        <v>16125000</v>
      </c>
      <c r="G65" s="30">
        <f>G66+G76+G90+G95</f>
        <v>11029046.800000001</v>
      </c>
      <c r="H65" s="31">
        <f t="shared" si="2"/>
        <v>68.397189457364348</v>
      </c>
    </row>
    <row r="66" spans="1:8" ht="12" customHeight="1" x14ac:dyDescent="0.2">
      <c r="A66" s="2">
        <v>21000000</v>
      </c>
      <c r="B66" s="17" t="s">
        <v>34</v>
      </c>
      <c r="C66" s="30">
        <f>C67+C69+C70</f>
        <v>384700</v>
      </c>
      <c r="D66" s="30">
        <f>D67+D69+D70</f>
        <v>440062.79000000004</v>
      </c>
      <c r="E66" s="31">
        <f t="shared" si="3"/>
        <v>114.39115934494413</v>
      </c>
      <c r="F66" s="39">
        <f>F67+F70</f>
        <v>0</v>
      </c>
      <c r="G66" s="39">
        <f>G67+G70</f>
        <v>0</v>
      </c>
      <c r="H66" s="31">
        <v>0</v>
      </c>
    </row>
    <row r="67" spans="1:8" ht="66.75" customHeight="1" x14ac:dyDescent="0.2">
      <c r="A67" s="2">
        <v>21010000</v>
      </c>
      <c r="B67" s="17" t="s">
        <v>67</v>
      </c>
      <c r="C67" s="30">
        <f>C68</f>
        <v>14000</v>
      </c>
      <c r="D67" s="30">
        <f>D68</f>
        <v>10024.5</v>
      </c>
      <c r="E67" s="31">
        <f t="shared" si="3"/>
        <v>71.603571428571428</v>
      </c>
      <c r="F67" s="39">
        <f>F68</f>
        <v>0</v>
      </c>
      <c r="G67" s="39">
        <f>G68</f>
        <v>0</v>
      </c>
      <c r="H67" s="31">
        <v>0</v>
      </c>
    </row>
    <row r="68" spans="1:8" ht="39" customHeight="1" x14ac:dyDescent="0.2">
      <c r="A68" s="3">
        <v>21010300</v>
      </c>
      <c r="B68" s="18" t="s">
        <v>35</v>
      </c>
      <c r="C68" s="24">
        <v>14000</v>
      </c>
      <c r="D68" s="24">
        <v>10024.5</v>
      </c>
      <c r="E68" s="32">
        <f t="shared" si="3"/>
        <v>71.603571428571428</v>
      </c>
      <c r="F68" s="34">
        <v>0</v>
      </c>
      <c r="G68" s="34">
        <v>0</v>
      </c>
      <c r="H68" s="32">
        <v>0</v>
      </c>
    </row>
    <row r="69" spans="1:8" ht="30.75" hidden="1" customHeight="1" x14ac:dyDescent="0.2">
      <c r="A69" s="3">
        <v>21050000</v>
      </c>
      <c r="B69" s="18" t="s">
        <v>74</v>
      </c>
      <c r="C69" s="24"/>
      <c r="D69" s="24"/>
      <c r="E69" s="32"/>
      <c r="F69" s="34"/>
      <c r="G69" s="40"/>
      <c r="H69" s="32">
        <v>0</v>
      </c>
    </row>
    <row r="70" spans="1:8" ht="12.75" customHeight="1" x14ac:dyDescent="0.2">
      <c r="A70" s="2">
        <v>21080000</v>
      </c>
      <c r="B70" s="17" t="s">
        <v>36</v>
      </c>
      <c r="C70" s="30">
        <f>C72+C73+C74+C71+C75</f>
        <v>370700</v>
      </c>
      <c r="D70" s="30">
        <f>D72+D73+D74+D71+D75</f>
        <v>430038.29000000004</v>
      </c>
      <c r="E70" s="31">
        <f t="shared" si="3"/>
        <v>116.00709198813057</v>
      </c>
      <c r="F70" s="39">
        <f>F72+F73+F74+F71+F75</f>
        <v>0</v>
      </c>
      <c r="G70" s="39">
        <f>G72+G73+G74+G71+G75</f>
        <v>0</v>
      </c>
      <c r="H70" s="31">
        <v>0</v>
      </c>
    </row>
    <row r="71" spans="1:8" ht="50.25" customHeight="1" x14ac:dyDescent="0.2">
      <c r="A71" s="3">
        <v>21080900</v>
      </c>
      <c r="B71" s="18" t="s">
        <v>100</v>
      </c>
      <c r="C71" s="24">
        <v>0</v>
      </c>
      <c r="D71" s="24">
        <v>0</v>
      </c>
      <c r="E71" s="32">
        <v>0</v>
      </c>
      <c r="F71" s="34">
        <v>0</v>
      </c>
      <c r="G71" s="34">
        <v>0</v>
      </c>
      <c r="H71" s="32">
        <v>0</v>
      </c>
    </row>
    <row r="72" spans="1:8" ht="13.5" customHeight="1" x14ac:dyDescent="0.2">
      <c r="A72" s="3">
        <v>21081100</v>
      </c>
      <c r="B72" s="18" t="s">
        <v>37</v>
      </c>
      <c r="C72" s="24">
        <v>20100</v>
      </c>
      <c r="D72" s="26">
        <v>31555.27</v>
      </c>
      <c r="E72" s="32">
        <f t="shared" si="3"/>
        <v>156.99139303482588</v>
      </c>
      <c r="F72" s="34">
        <v>0</v>
      </c>
      <c r="G72" s="34">
        <v>0</v>
      </c>
      <c r="H72" s="32">
        <v>0</v>
      </c>
    </row>
    <row r="73" spans="1:8" ht="37.5" customHeight="1" x14ac:dyDescent="0.2">
      <c r="A73" s="3">
        <v>21081500</v>
      </c>
      <c r="B73" s="18" t="s">
        <v>82</v>
      </c>
      <c r="C73" s="24">
        <v>91000</v>
      </c>
      <c r="D73" s="26">
        <v>107200</v>
      </c>
      <c r="E73" s="32">
        <f t="shared" si="3"/>
        <v>117.80219780219781</v>
      </c>
      <c r="F73" s="34">
        <v>0</v>
      </c>
      <c r="G73" s="34">
        <v>0</v>
      </c>
      <c r="H73" s="32">
        <v>0</v>
      </c>
    </row>
    <row r="74" spans="1:8" ht="13.5" customHeight="1" x14ac:dyDescent="0.2">
      <c r="A74" s="3">
        <v>21081700</v>
      </c>
      <c r="B74" s="18" t="s">
        <v>92</v>
      </c>
      <c r="C74" s="24">
        <v>235500</v>
      </c>
      <c r="D74" s="26">
        <v>265571.02</v>
      </c>
      <c r="E74" s="32">
        <f t="shared" si="3"/>
        <v>112.76901061571125</v>
      </c>
      <c r="F74" s="34">
        <v>0</v>
      </c>
      <c r="G74" s="34">
        <v>0</v>
      </c>
      <c r="H74" s="32">
        <v>0</v>
      </c>
    </row>
    <row r="75" spans="1:8" ht="49.5" customHeight="1" x14ac:dyDescent="0.2">
      <c r="A75" s="3">
        <v>21082400</v>
      </c>
      <c r="B75" s="18" t="s">
        <v>101</v>
      </c>
      <c r="C75" s="24">
        <v>24100</v>
      </c>
      <c r="D75" s="26">
        <v>25712</v>
      </c>
      <c r="E75" s="32">
        <f t="shared" si="3"/>
        <v>106.68879668049793</v>
      </c>
      <c r="F75" s="41">
        <v>0</v>
      </c>
      <c r="G75" s="40">
        <v>0</v>
      </c>
      <c r="H75" s="38">
        <v>0</v>
      </c>
    </row>
    <row r="76" spans="1:8" ht="27" customHeight="1" x14ac:dyDescent="0.2">
      <c r="A76" s="2">
        <v>22000000</v>
      </c>
      <c r="B76" s="17" t="s">
        <v>38</v>
      </c>
      <c r="C76" s="30">
        <f>C77+C83+C85</f>
        <v>3206700</v>
      </c>
      <c r="D76" s="30">
        <f>D77+D83+D85</f>
        <v>3042107.84</v>
      </c>
      <c r="E76" s="31">
        <f t="shared" ref="E76:E81" si="4">D76/C76*100</f>
        <v>94.867241712664111</v>
      </c>
      <c r="F76" s="39">
        <f>F77+F83+F85</f>
        <v>0</v>
      </c>
      <c r="G76" s="39">
        <f>G77+G83+G85</f>
        <v>0</v>
      </c>
      <c r="H76" s="31">
        <v>0</v>
      </c>
    </row>
    <row r="77" spans="1:8" ht="13.5" customHeight="1" x14ac:dyDescent="0.2">
      <c r="A77" s="2">
        <v>22010000</v>
      </c>
      <c r="B77" s="17" t="s">
        <v>39</v>
      </c>
      <c r="C77" s="30">
        <f>C78+C79+C80+C81+C82</f>
        <v>2219900</v>
      </c>
      <c r="D77" s="30">
        <f>D79+D80+D81+D82+D78</f>
        <v>2040654.98</v>
      </c>
      <c r="E77" s="31">
        <f t="shared" si="4"/>
        <v>91.925536285418261</v>
      </c>
      <c r="F77" s="39">
        <f>F80</f>
        <v>0</v>
      </c>
      <c r="G77" s="39">
        <f>G80</f>
        <v>0</v>
      </c>
      <c r="H77" s="31">
        <v>0</v>
      </c>
    </row>
    <row r="78" spans="1:8" ht="49.5" customHeight="1" x14ac:dyDescent="0.2">
      <c r="A78" s="3">
        <v>22010200</v>
      </c>
      <c r="B78" s="18" t="s">
        <v>115</v>
      </c>
      <c r="C78" s="24">
        <v>27900</v>
      </c>
      <c r="D78" s="26">
        <v>13928.8</v>
      </c>
      <c r="E78" s="32">
        <f t="shared" si="4"/>
        <v>49.924014336917558</v>
      </c>
      <c r="F78" s="34">
        <v>0</v>
      </c>
      <c r="G78" s="34">
        <v>0</v>
      </c>
      <c r="H78" s="32">
        <v>0</v>
      </c>
    </row>
    <row r="79" spans="1:8" ht="38.25" customHeight="1" x14ac:dyDescent="0.2">
      <c r="A79" s="3">
        <v>22010300</v>
      </c>
      <c r="B79" s="18" t="s">
        <v>81</v>
      </c>
      <c r="C79" s="24">
        <v>132000</v>
      </c>
      <c r="D79" s="26">
        <v>149900</v>
      </c>
      <c r="E79" s="32">
        <f t="shared" si="4"/>
        <v>113.56060606060605</v>
      </c>
      <c r="F79" s="34">
        <v>0</v>
      </c>
      <c r="G79" s="34">
        <v>0</v>
      </c>
      <c r="H79" s="32">
        <v>0</v>
      </c>
    </row>
    <row r="80" spans="1:8" ht="14.25" customHeight="1" x14ac:dyDescent="0.2">
      <c r="A80" s="3">
        <v>22012500</v>
      </c>
      <c r="B80" s="18" t="s">
        <v>40</v>
      </c>
      <c r="C80" s="24">
        <v>1600000</v>
      </c>
      <c r="D80" s="26">
        <v>1481893.94</v>
      </c>
      <c r="E80" s="32">
        <f t="shared" si="4"/>
        <v>92.618371249999996</v>
      </c>
      <c r="F80" s="34">
        <v>0</v>
      </c>
      <c r="G80" s="34">
        <v>0</v>
      </c>
      <c r="H80" s="32">
        <v>0</v>
      </c>
    </row>
    <row r="81" spans="1:8" ht="27" customHeight="1" x14ac:dyDescent="0.2">
      <c r="A81" s="3">
        <v>22012600</v>
      </c>
      <c r="B81" s="18" t="s">
        <v>75</v>
      </c>
      <c r="C81" s="24">
        <v>460000</v>
      </c>
      <c r="D81" s="26">
        <v>394932.24</v>
      </c>
      <c r="E81" s="32">
        <f t="shared" si="4"/>
        <v>85.854834782608691</v>
      </c>
      <c r="F81" s="34">
        <v>0</v>
      </c>
      <c r="G81" s="34">
        <v>0</v>
      </c>
      <c r="H81" s="32">
        <v>0</v>
      </c>
    </row>
    <row r="82" spans="1:8" ht="69" hidden="1" customHeight="1" x14ac:dyDescent="0.2">
      <c r="A82" s="3">
        <v>22012900</v>
      </c>
      <c r="B82" s="18" t="s">
        <v>108</v>
      </c>
      <c r="C82" s="24"/>
      <c r="D82" s="24"/>
      <c r="E82" s="32"/>
      <c r="F82" s="34">
        <v>0</v>
      </c>
      <c r="G82" s="34">
        <v>0</v>
      </c>
      <c r="H82" s="32">
        <v>0</v>
      </c>
    </row>
    <row r="83" spans="1:8" ht="25.5" customHeight="1" x14ac:dyDescent="0.2">
      <c r="A83" s="2">
        <v>22080000</v>
      </c>
      <c r="B83" s="17" t="s">
        <v>109</v>
      </c>
      <c r="C83" s="30">
        <f>C84</f>
        <v>977500</v>
      </c>
      <c r="D83" s="30">
        <f>D84</f>
        <v>998959.54</v>
      </c>
      <c r="E83" s="31">
        <f t="shared" ref="E83:E92" si="5">D83/C83*100</f>
        <v>102.1953493606138</v>
      </c>
      <c r="F83" s="39">
        <f>F84</f>
        <v>0</v>
      </c>
      <c r="G83" s="39">
        <f>G84</f>
        <v>0</v>
      </c>
      <c r="H83" s="31">
        <v>0</v>
      </c>
    </row>
    <row r="84" spans="1:8" ht="38.25" customHeight="1" x14ac:dyDescent="0.2">
      <c r="A84" s="3">
        <v>22080400</v>
      </c>
      <c r="B84" s="18" t="s">
        <v>41</v>
      </c>
      <c r="C84" s="24">
        <v>977500</v>
      </c>
      <c r="D84" s="24">
        <v>998959.54</v>
      </c>
      <c r="E84" s="32">
        <f t="shared" si="5"/>
        <v>102.1953493606138</v>
      </c>
      <c r="F84" s="34">
        <v>0</v>
      </c>
      <c r="G84" s="40">
        <v>0</v>
      </c>
      <c r="H84" s="32">
        <v>0</v>
      </c>
    </row>
    <row r="85" spans="1:8" ht="12" customHeight="1" x14ac:dyDescent="0.2">
      <c r="A85" s="2">
        <v>22090000</v>
      </c>
      <c r="B85" s="17" t="s">
        <v>42</v>
      </c>
      <c r="C85" s="30">
        <f>C86+C87+C89</f>
        <v>9300</v>
      </c>
      <c r="D85" s="30">
        <f>D86+D87+D89+D88</f>
        <v>2493.3200000000002</v>
      </c>
      <c r="E85" s="31">
        <f t="shared" si="5"/>
        <v>26.809892473118278</v>
      </c>
      <c r="F85" s="39">
        <f>F86+F87+F89</f>
        <v>0</v>
      </c>
      <c r="G85" s="39">
        <f>G86+G87+G89</f>
        <v>0</v>
      </c>
      <c r="H85" s="31">
        <v>0</v>
      </c>
    </row>
    <row r="86" spans="1:8" ht="40.5" customHeight="1" x14ac:dyDescent="0.2">
      <c r="A86" s="3">
        <v>22090100</v>
      </c>
      <c r="B86" s="18" t="s">
        <v>43</v>
      </c>
      <c r="C86" s="24">
        <v>1900</v>
      </c>
      <c r="D86" s="24">
        <v>2493.3200000000002</v>
      </c>
      <c r="E86" s="32">
        <f t="shared" si="5"/>
        <v>131.22736842105266</v>
      </c>
      <c r="F86" s="34">
        <v>0</v>
      </c>
      <c r="G86" s="34">
        <v>0</v>
      </c>
      <c r="H86" s="32">
        <v>0</v>
      </c>
    </row>
    <row r="87" spans="1:8" ht="16.5" hidden="1" customHeight="1" x14ac:dyDescent="0.2">
      <c r="A87" s="3">
        <v>22090200</v>
      </c>
      <c r="B87" s="18" t="s">
        <v>44</v>
      </c>
      <c r="C87" s="24">
        <v>0</v>
      </c>
      <c r="D87" s="24">
        <v>0</v>
      </c>
      <c r="E87" s="32" t="e">
        <f t="shared" si="5"/>
        <v>#DIV/0!</v>
      </c>
      <c r="F87" s="34">
        <v>0</v>
      </c>
      <c r="G87" s="34">
        <v>0</v>
      </c>
      <c r="H87" s="32">
        <v>0</v>
      </c>
    </row>
    <row r="88" spans="1:8" ht="38.25" hidden="1" x14ac:dyDescent="0.2">
      <c r="A88" s="3">
        <v>22090300</v>
      </c>
      <c r="B88" s="18" t="s">
        <v>64</v>
      </c>
      <c r="C88" s="24">
        <v>0</v>
      </c>
      <c r="D88" s="24">
        <v>0</v>
      </c>
      <c r="E88" s="32" t="e">
        <f t="shared" si="5"/>
        <v>#DIV/0!</v>
      </c>
      <c r="F88" s="34">
        <v>0</v>
      </c>
      <c r="G88" s="34">
        <v>0</v>
      </c>
      <c r="H88" s="32" t="e">
        <f>G88/F88*100</f>
        <v>#DIV/0!</v>
      </c>
    </row>
    <row r="89" spans="1:8" ht="24" customHeight="1" x14ac:dyDescent="0.2">
      <c r="A89" s="3">
        <v>22090400</v>
      </c>
      <c r="B89" s="18" t="s">
        <v>110</v>
      </c>
      <c r="C89" s="24">
        <v>7400</v>
      </c>
      <c r="D89" s="24">
        <v>0</v>
      </c>
      <c r="E89" s="32">
        <f t="shared" si="5"/>
        <v>0</v>
      </c>
      <c r="F89" s="34">
        <v>0</v>
      </c>
      <c r="G89" s="34">
        <v>0</v>
      </c>
      <c r="H89" s="32">
        <v>0</v>
      </c>
    </row>
    <row r="90" spans="1:8" ht="12.75" customHeight="1" x14ac:dyDescent="0.2">
      <c r="A90" s="2">
        <v>24000000</v>
      </c>
      <c r="B90" s="17" t="s">
        <v>45</v>
      </c>
      <c r="C90" s="30">
        <f>C91+C94</f>
        <v>1316000</v>
      </c>
      <c r="D90" s="30">
        <f>D91+D94</f>
        <v>1371303.64</v>
      </c>
      <c r="E90" s="31">
        <f t="shared" si="5"/>
        <v>104.20240425531915</v>
      </c>
      <c r="F90" s="39">
        <f>F91+F94</f>
        <v>0</v>
      </c>
      <c r="G90" s="30">
        <f>G91+G94</f>
        <v>883877.29999999993</v>
      </c>
      <c r="H90" s="31">
        <v>0</v>
      </c>
    </row>
    <row r="91" spans="1:8" ht="10.5" customHeight="1" x14ac:dyDescent="0.2">
      <c r="A91" s="2">
        <v>24060000</v>
      </c>
      <c r="B91" s="17" t="s">
        <v>36</v>
      </c>
      <c r="C91" s="30">
        <f>C92</f>
        <v>1316000</v>
      </c>
      <c r="D91" s="30">
        <f>D92</f>
        <v>1371303.64</v>
      </c>
      <c r="E91" s="31">
        <f t="shared" si="5"/>
        <v>104.20240425531915</v>
      </c>
      <c r="F91" s="39">
        <f>F92+F93</f>
        <v>0</v>
      </c>
      <c r="G91" s="30">
        <f>G92+G93</f>
        <v>49366.46</v>
      </c>
      <c r="H91" s="31">
        <v>0</v>
      </c>
    </row>
    <row r="92" spans="1:8" ht="12" customHeight="1" x14ac:dyDescent="0.2">
      <c r="A92" s="3">
        <v>24060300</v>
      </c>
      <c r="B92" s="18" t="s">
        <v>36</v>
      </c>
      <c r="C92" s="24">
        <v>1316000</v>
      </c>
      <c r="D92" s="24">
        <v>1371303.64</v>
      </c>
      <c r="E92" s="32">
        <f t="shared" si="5"/>
        <v>104.20240425531915</v>
      </c>
      <c r="F92" s="34">
        <v>0</v>
      </c>
      <c r="G92" s="34">
        <v>0</v>
      </c>
      <c r="H92" s="32">
        <v>0</v>
      </c>
    </row>
    <row r="93" spans="1:8" ht="39.75" customHeight="1" x14ac:dyDescent="0.2">
      <c r="A93" s="3">
        <v>24062100</v>
      </c>
      <c r="B93" s="18" t="s">
        <v>65</v>
      </c>
      <c r="C93" s="24">
        <v>0</v>
      </c>
      <c r="D93" s="24">
        <v>0</v>
      </c>
      <c r="E93" s="32">
        <v>0</v>
      </c>
      <c r="F93" s="34">
        <v>0</v>
      </c>
      <c r="G93" s="34">
        <v>49366.46</v>
      </c>
      <c r="H93" s="32">
        <v>0</v>
      </c>
    </row>
    <row r="94" spans="1:8" ht="27" customHeight="1" x14ac:dyDescent="0.2">
      <c r="A94" s="3">
        <v>24170000</v>
      </c>
      <c r="B94" s="18" t="s">
        <v>46</v>
      </c>
      <c r="C94" s="24">
        <v>0</v>
      </c>
      <c r="D94" s="24">
        <v>0</v>
      </c>
      <c r="E94" s="32">
        <v>0</v>
      </c>
      <c r="F94" s="34">
        <v>0</v>
      </c>
      <c r="G94" s="24">
        <v>834510.84</v>
      </c>
      <c r="H94" s="32">
        <v>0</v>
      </c>
    </row>
    <row r="95" spans="1:8" ht="12.75" customHeight="1" x14ac:dyDescent="0.2">
      <c r="A95" s="2">
        <v>25000000</v>
      </c>
      <c r="B95" s="17" t="s">
        <v>47</v>
      </c>
      <c r="C95" s="30">
        <f>C97</f>
        <v>0</v>
      </c>
      <c r="D95" s="30">
        <f>D97</f>
        <v>0</v>
      </c>
      <c r="E95" s="31">
        <v>0</v>
      </c>
      <c r="F95" s="30">
        <f>F96+F100</f>
        <v>16125000</v>
      </c>
      <c r="G95" s="30">
        <f>G96+G100</f>
        <v>10145169.5</v>
      </c>
      <c r="H95" s="31">
        <f>G95/F95*100</f>
        <v>62.915779844961236</v>
      </c>
    </row>
    <row r="96" spans="1:8" ht="27.75" customHeight="1" x14ac:dyDescent="0.2">
      <c r="A96" s="2">
        <v>25010000</v>
      </c>
      <c r="B96" s="17" t="s">
        <v>48</v>
      </c>
      <c r="C96" s="30">
        <v>0</v>
      </c>
      <c r="D96" s="30">
        <v>0</v>
      </c>
      <c r="E96" s="31">
        <v>0</v>
      </c>
      <c r="F96" s="30">
        <f>F97+F98+F99</f>
        <v>16125000</v>
      </c>
      <c r="G96" s="30">
        <f>G97+G98+G99</f>
        <v>6742608.5099999998</v>
      </c>
      <c r="H96" s="31">
        <f>G96/F96*100</f>
        <v>41.814626418604647</v>
      </c>
    </row>
    <row r="97" spans="1:8" ht="23.25" customHeight="1" x14ac:dyDescent="0.2">
      <c r="A97" s="3">
        <v>25010100</v>
      </c>
      <c r="B97" s="18" t="s">
        <v>86</v>
      </c>
      <c r="C97" s="24">
        <v>0</v>
      </c>
      <c r="D97" s="24">
        <v>0</v>
      </c>
      <c r="E97" s="32">
        <v>0</v>
      </c>
      <c r="F97" s="24">
        <v>15711400</v>
      </c>
      <c r="G97" s="26">
        <v>6573785.46</v>
      </c>
      <c r="H97" s="32">
        <f>G97/F97*100</f>
        <v>41.840863704062023</v>
      </c>
    </row>
    <row r="98" spans="1:8" ht="12.75" customHeight="1" x14ac:dyDescent="0.2">
      <c r="A98" s="3">
        <v>25010300</v>
      </c>
      <c r="B98" s="18" t="s">
        <v>87</v>
      </c>
      <c r="C98" s="24">
        <v>0</v>
      </c>
      <c r="D98" s="24">
        <v>0</v>
      </c>
      <c r="E98" s="32">
        <v>0</v>
      </c>
      <c r="F98" s="24">
        <v>413600</v>
      </c>
      <c r="G98" s="26">
        <v>138152.68</v>
      </c>
      <c r="H98" s="32">
        <f>G98/F98*100</f>
        <v>33.402485493230174</v>
      </c>
    </row>
    <row r="99" spans="1:8" ht="26.25" customHeight="1" x14ac:dyDescent="0.2">
      <c r="A99" s="3">
        <v>25010400</v>
      </c>
      <c r="B99" s="18" t="s">
        <v>88</v>
      </c>
      <c r="C99" s="24">
        <v>0</v>
      </c>
      <c r="D99" s="24">
        <v>0</v>
      </c>
      <c r="E99" s="32">
        <v>0</v>
      </c>
      <c r="F99" s="24">
        <v>0</v>
      </c>
      <c r="G99" s="26">
        <v>30670.37</v>
      </c>
      <c r="H99" s="32">
        <v>0</v>
      </c>
    </row>
    <row r="100" spans="1:8" ht="12.75" customHeight="1" x14ac:dyDescent="0.2">
      <c r="A100" s="2">
        <v>25020000</v>
      </c>
      <c r="B100" s="17" t="s">
        <v>66</v>
      </c>
      <c r="C100" s="30">
        <v>0</v>
      </c>
      <c r="D100" s="30">
        <v>0</v>
      </c>
      <c r="E100" s="31">
        <v>0</v>
      </c>
      <c r="F100" s="30">
        <v>0</v>
      </c>
      <c r="G100" s="30">
        <f>G101+G102</f>
        <v>3402560.99</v>
      </c>
      <c r="H100" s="31">
        <v>0</v>
      </c>
    </row>
    <row r="101" spans="1:8" ht="12.75" customHeight="1" x14ac:dyDescent="0.2">
      <c r="A101" s="3">
        <v>25020100</v>
      </c>
      <c r="B101" s="18" t="s">
        <v>89</v>
      </c>
      <c r="C101" s="24">
        <v>0</v>
      </c>
      <c r="D101" s="24">
        <v>0</v>
      </c>
      <c r="E101" s="32">
        <v>0</v>
      </c>
      <c r="F101" s="24">
        <v>0</v>
      </c>
      <c r="G101" s="26">
        <v>2716222.74</v>
      </c>
      <c r="H101" s="32">
        <v>0</v>
      </c>
    </row>
    <row r="102" spans="1:8" ht="66.75" customHeight="1" x14ac:dyDescent="0.2">
      <c r="A102" s="3">
        <v>25020200</v>
      </c>
      <c r="B102" s="18" t="s">
        <v>93</v>
      </c>
      <c r="C102" s="24">
        <v>0</v>
      </c>
      <c r="D102" s="24">
        <v>0</v>
      </c>
      <c r="E102" s="32">
        <v>0</v>
      </c>
      <c r="F102" s="24">
        <v>0</v>
      </c>
      <c r="G102" s="26">
        <v>686338.25</v>
      </c>
      <c r="H102" s="32">
        <v>0</v>
      </c>
    </row>
    <row r="103" spans="1:8" ht="12" customHeight="1" x14ac:dyDescent="0.2">
      <c r="A103" s="2">
        <v>30000000</v>
      </c>
      <c r="B103" s="17" t="s">
        <v>49</v>
      </c>
      <c r="C103" s="30">
        <f>C104+C108</f>
        <v>1000</v>
      </c>
      <c r="D103" s="30">
        <f>D104+D108</f>
        <v>0</v>
      </c>
      <c r="E103" s="31">
        <f>D103/C103*100</f>
        <v>0</v>
      </c>
      <c r="F103" s="30">
        <f>F104+F108</f>
        <v>33400000</v>
      </c>
      <c r="G103" s="30">
        <f>G104+G108</f>
        <v>11960206.939999999</v>
      </c>
      <c r="H103" s="31">
        <f>G103/F103*100</f>
        <v>35.809002814371254</v>
      </c>
    </row>
    <row r="104" spans="1:8" ht="12" customHeight="1" x14ac:dyDescent="0.2">
      <c r="A104" s="2">
        <v>31000000</v>
      </c>
      <c r="B104" s="17" t="s">
        <v>50</v>
      </c>
      <c r="C104" s="30">
        <f>C105+C107</f>
        <v>1000</v>
      </c>
      <c r="D104" s="30">
        <f>D105+D107</f>
        <v>0</v>
      </c>
      <c r="E104" s="31">
        <f>D104/C104*100</f>
        <v>0</v>
      </c>
      <c r="F104" s="30">
        <f>F105+F107</f>
        <v>3827700</v>
      </c>
      <c r="G104" s="30">
        <f>G105+G107</f>
        <v>2491110.44</v>
      </c>
      <c r="H104" s="31">
        <f>G104/F104*100</f>
        <v>65.081130705123186</v>
      </c>
    </row>
    <row r="105" spans="1:8" ht="51.75" customHeight="1" x14ac:dyDescent="0.2">
      <c r="A105" s="2">
        <v>31010000</v>
      </c>
      <c r="B105" s="17" t="s">
        <v>51</v>
      </c>
      <c r="C105" s="30">
        <f>C106</f>
        <v>1000</v>
      </c>
      <c r="D105" s="30">
        <f>D106</f>
        <v>0</v>
      </c>
      <c r="E105" s="31">
        <f>D105/C105*100</f>
        <v>0</v>
      </c>
      <c r="F105" s="39">
        <f>F106</f>
        <v>0</v>
      </c>
      <c r="G105" s="39">
        <f>G106</f>
        <v>0</v>
      </c>
      <c r="H105" s="31">
        <v>0</v>
      </c>
    </row>
    <row r="106" spans="1:8" ht="52.5" customHeight="1" x14ac:dyDescent="0.2">
      <c r="A106" s="3">
        <v>31010200</v>
      </c>
      <c r="B106" s="18" t="s">
        <v>52</v>
      </c>
      <c r="C106" s="24">
        <v>1000</v>
      </c>
      <c r="D106" s="24">
        <v>0</v>
      </c>
      <c r="E106" s="32">
        <f>D106/C106*100</f>
        <v>0</v>
      </c>
      <c r="F106" s="34">
        <v>0</v>
      </c>
      <c r="G106" s="34">
        <v>0</v>
      </c>
      <c r="H106" s="32">
        <v>0</v>
      </c>
    </row>
    <row r="107" spans="1:8" ht="26.25" customHeight="1" x14ac:dyDescent="0.2">
      <c r="A107" s="3">
        <v>31030000</v>
      </c>
      <c r="B107" s="18" t="s">
        <v>111</v>
      </c>
      <c r="C107" s="24">
        <v>0</v>
      </c>
      <c r="D107" s="24">
        <v>0</v>
      </c>
      <c r="E107" s="32">
        <v>0</v>
      </c>
      <c r="F107" s="24">
        <v>3827700</v>
      </c>
      <c r="G107" s="24">
        <v>2491110.44</v>
      </c>
      <c r="H107" s="32">
        <f t="shared" ref="H107:H121" si="6">G107/F107*100</f>
        <v>65.081130705123186</v>
      </c>
    </row>
    <row r="108" spans="1:8" ht="12" customHeight="1" x14ac:dyDescent="0.2">
      <c r="A108" s="2">
        <v>33000000</v>
      </c>
      <c r="B108" s="17" t="s">
        <v>53</v>
      </c>
      <c r="C108" s="30">
        <f>C109</f>
        <v>0</v>
      </c>
      <c r="D108" s="30">
        <f>D109</f>
        <v>0</v>
      </c>
      <c r="E108" s="31">
        <v>0</v>
      </c>
      <c r="F108" s="30">
        <f>F109</f>
        <v>29572300</v>
      </c>
      <c r="G108" s="30">
        <f>G109</f>
        <v>9469096.5</v>
      </c>
      <c r="H108" s="31">
        <f t="shared" si="6"/>
        <v>32.020155686233402</v>
      </c>
    </row>
    <row r="109" spans="1:8" ht="12.75" customHeight="1" x14ac:dyDescent="0.2">
      <c r="A109" s="2">
        <v>33010000</v>
      </c>
      <c r="B109" s="17" t="s">
        <v>54</v>
      </c>
      <c r="C109" s="30">
        <f>C110</f>
        <v>0</v>
      </c>
      <c r="D109" s="30">
        <f>D110</f>
        <v>0</v>
      </c>
      <c r="E109" s="31">
        <v>0</v>
      </c>
      <c r="F109" s="30">
        <f>F110</f>
        <v>29572300</v>
      </c>
      <c r="G109" s="30">
        <f>G110</f>
        <v>9469096.5</v>
      </c>
      <c r="H109" s="31">
        <f t="shared" si="6"/>
        <v>32.020155686233402</v>
      </c>
    </row>
    <row r="110" spans="1:8" ht="51" customHeight="1" x14ac:dyDescent="0.2">
      <c r="A110" s="3">
        <v>33010100</v>
      </c>
      <c r="B110" s="18" t="s">
        <v>114</v>
      </c>
      <c r="C110" s="24">
        <v>0</v>
      </c>
      <c r="D110" s="24">
        <v>0</v>
      </c>
      <c r="E110" s="32">
        <v>0</v>
      </c>
      <c r="F110" s="24">
        <v>29572300</v>
      </c>
      <c r="G110" s="26">
        <v>9469096.5</v>
      </c>
      <c r="H110" s="32">
        <f t="shared" si="6"/>
        <v>32.020155686233402</v>
      </c>
    </row>
    <row r="111" spans="1:8" ht="12" customHeight="1" x14ac:dyDescent="0.2">
      <c r="A111" s="2">
        <v>50000000</v>
      </c>
      <c r="B111" s="17" t="s">
        <v>55</v>
      </c>
      <c r="C111" s="30">
        <f>C112</f>
        <v>0</v>
      </c>
      <c r="D111" s="30">
        <f>D112</f>
        <v>0</v>
      </c>
      <c r="E111" s="31">
        <v>0</v>
      </c>
      <c r="F111" s="30">
        <f>F112</f>
        <v>90000</v>
      </c>
      <c r="G111" s="30">
        <f>G112</f>
        <v>126809.53</v>
      </c>
      <c r="H111" s="31">
        <f t="shared" si="6"/>
        <v>140.89947777777778</v>
      </c>
    </row>
    <row r="112" spans="1:8" ht="25.5" customHeight="1" x14ac:dyDescent="0.2">
      <c r="A112" s="3">
        <v>50110000</v>
      </c>
      <c r="B112" s="18" t="s">
        <v>112</v>
      </c>
      <c r="C112" s="24">
        <v>0</v>
      </c>
      <c r="D112" s="24">
        <v>0</v>
      </c>
      <c r="E112" s="32">
        <v>0</v>
      </c>
      <c r="F112" s="24">
        <v>90000</v>
      </c>
      <c r="G112" s="35">
        <v>126809.53</v>
      </c>
      <c r="H112" s="32">
        <f t="shared" si="6"/>
        <v>140.89947777777778</v>
      </c>
    </row>
    <row r="113" spans="1:9" ht="14.25" customHeight="1" x14ac:dyDescent="0.2">
      <c r="A113" s="4" t="s">
        <v>71</v>
      </c>
      <c r="B113" s="19"/>
      <c r="C113" s="36">
        <f>C13+C65+C103+C111</f>
        <v>313421400</v>
      </c>
      <c r="D113" s="36">
        <f>D13+D65+D103+D111</f>
        <v>314093459.02000004</v>
      </c>
      <c r="E113" s="37">
        <f t="shared" ref="E113:E119" si="7">D113/C113*100</f>
        <v>100.2144266537001</v>
      </c>
      <c r="F113" s="36">
        <f>F13+F65+F103+F111</f>
        <v>49720100</v>
      </c>
      <c r="G113" s="36">
        <f>G13+G65+G103+G111</f>
        <v>23224566.969999999</v>
      </c>
      <c r="H113" s="37">
        <f t="shared" si="6"/>
        <v>46.710619990707983</v>
      </c>
      <c r="I113" s="7"/>
    </row>
    <row r="114" spans="1:9" ht="11.25" customHeight="1" x14ac:dyDescent="0.2">
      <c r="A114" s="2">
        <v>40000000</v>
      </c>
      <c r="B114" s="17" t="s">
        <v>56</v>
      </c>
      <c r="C114" s="30">
        <f>C115</f>
        <v>120988111.14</v>
      </c>
      <c r="D114" s="30">
        <f>D115</f>
        <v>118338343.75</v>
      </c>
      <c r="E114" s="31">
        <f t="shared" si="7"/>
        <v>97.809894406125693</v>
      </c>
      <c r="F114" s="30">
        <f>F115</f>
        <v>4201971</v>
      </c>
      <c r="G114" s="30">
        <f>G115</f>
        <v>4201971</v>
      </c>
      <c r="H114" s="37">
        <f t="shared" si="6"/>
        <v>100</v>
      </c>
    </row>
    <row r="115" spans="1:9" ht="13.5" customHeight="1" x14ac:dyDescent="0.2">
      <c r="A115" s="2">
        <v>41000000</v>
      </c>
      <c r="B115" s="17" t="s">
        <v>57</v>
      </c>
      <c r="C115" s="30">
        <f>C116+C118+C127+C130</f>
        <v>120988111.14</v>
      </c>
      <c r="D115" s="30">
        <f>D116+D118+D127+D130</f>
        <v>118338343.75</v>
      </c>
      <c r="E115" s="31">
        <f t="shared" si="7"/>
        <v>97.809894406125693</v>
      </c>
      <c r="F115" s="30">
        <f>F116+F118+F127+F130</f>
        <v>4201971</v>
      </c>
      <c r="G115" s="30">
        <f>G116+G118+G127+G130</f>
        <v>4201971</v>
      </c>
      <c r="H115" s="37">
        <f t="shared" si="6"/>
        <v>100</v>
      </c>
    </row>
    <row r="116" spans="1:9" ht="15.75" hidden="1" customHeight="1" x14ac:dyDescent="0.2">
      <c r="A116" s="2">
        <v>41020000</v>
      </c>
      <c r="B116" s="17" t="s">
        <v>58</v>
      </c>
      <c r="C116" s="30">
        <f>C117</f>
        <v>0</v>
      </c>
      <c r="D116" s="30">
        <f>D117</f>
        <v>0</v>
      </c>
      <c r="E116" s="31" t="e">
        <f t="shared" si="7"/>
        <v>#DIV/0!</v>
      </c>
      <c r="F116" s="30">
        <f>F117</f>
        <v>0</v>
      </c>
      <c r="G116" s="30">
        <f>G117</f>
        <v>0</v>
      </c>
      <c r="H116" s="37" t="e">
        <f t="shared" si="6"/>
        <v>#DIV/0!</v>
      </c>
    </row>
    <row r="117" spans="1:9" ht="15.75" hidden="1" customHeight="1" x14ac:dyDescent="0.2">
      <c r="A117" s="3">
        <v>41020100</v>
      </c>
      <c r="B117" s="18" t="s">
        <v>59</v>
      </c>
      <c r="C117" s="24"/>
      <c r="D117" s="24"/>
      <c r="E117" s="32" t="e">
        <f t="shared" si="7"/>
        <v>#DIV/0!</v>
      </c>
      <c r="F117" s="24">
        <v>0</v>
      </c>
      <c r="G117" s="24">
        <v>0</v>
      </c>
      <c r="H117" s="37" t="e">
        <f t="shared" si="6"/>
        <v>#DIV/0!</v>
      </c>
    </row>
    <row r="118" spans="1:9" ht="12.75" customHeight="1" x14ac:dyDescent="0.2">
      <c r="A118" s="2">
        <v>41030000</v>
      </c>
      <c r="B118" s="17" t="s">
        <v>60</v>
      </c>
      <c r="C118" s="30">
        <f>SUM(C119:C126)</f>
        <v>101676912</v>
      </c>
      <c r="D118" s="30">
        <f>SUM(D119:D126)</f>
        <v>99098266.299999997</v>
      </c>
      <c r="E118" s="31">
        <f t="shared" si="7"/>
        <v>97.463882754425114</v>
      </c>
      <c r="F118" s="30">
        <f>SUM(F120:F126)</f>
        <v>4201971</v>
      </c>
      <c r="G118" s="30">
        <f>SUM(G120:G126)</f>
        <v>4201971</v>
      </c>
      <c r="H118" s="37">
        <f t="shared" si="6"/>
        <v>100</v>
      </c>
    </row>
    <row r="119" spans="1:9" ht="36" customHeight="1" x14ac:dyDescent="0.2">
      <c r="A119" s="27">
        <v>41031100</v>
      </c>
      <c r="B119" s="18" t="s">
        <v>134</v>
      </c>
      <c r="C119" s="24">
        <v>3240900</v>
      </c>
      <c r="D119" s="24">
        <v>1022812.78</v>
      </c>
      <c r="E119" s="32">
        <f t="shared" si="7"/>
        <v>31.559529143139255</v>
      </c>
      <c r="F119" s="34">
        <v>0</v>
      </c>
      <c r="G119" s="34">
        <v>0</v>
      </c>
      <c r="H119" s="37">
        <v>0</v>
      </c>
    </row>
    <row r="120" spans="1:9" ht="38.25" customHeight="1" x14ac:dyDescent="0.2">
      <c r="A120" s="10">
        <v>41033300</v>
      </c>
      <c r="B120" s="18" t="s">
        <v>121</v>
      </c>
      <c r="C120" s="34">
        <v>0</v>
      </c>
      <c r="D120" s="34">
        <v>0</v>
      </c>
      <c r="E120" s="32">
        <v>0</v>
      </c>
      <c r="F120" s="34">
        <v>0</v>
      </c>
      <c r="G120" s="34">
        <v>0</v>
      </c>
      <c r="H120" s="37">
        <v>0</v>
      </c>
    </row>
    <row r="121" spans="1:9" ht="11.25" customHeight="1" x14ac:dyDescent="0.2">
      <c r="A121" s="3">
        <v>41033900</v>
      </c>
      <c r="B121" s="18" t="s">
        <v>61</v>
      </c>
      <c r="C121" s="26">
        <v>85551400</v>
      </c>
      <c r="D121" s="26">
        <v>85551400</v>
      </c>
      <c r="E121" s="32">
        <f>D121/C121*100</f>
        <v>100</v>
      </c>
      <c r="F121" s="24">
        <v>4047471</v>
      </c>
      <c r="G121" s="24">
        <v>4047471</v>
      </c>
      <c r="H121" s="37">
        <f t="shared" si="6"/>
        <v>100</v>
      </c>
    </row>
    <row r="122" spans="1:9" ht="12.75" customHeight="1" x14ac:dyDescent="0.2">
      <c r="A122" s="3">
        <v>41034200</v>
      </c>
      <c r="B122" s="18" t="s">
        <v>76</v>
      </c>
      <c r="C122" s="24">
        <v>0</v>
      </c>
      <c r="D122" s="24">
        <v>0</v>
      </c>
      <c r="E122" s="32">
        <v>0</v>
      </c>
      <c r="F122" s="24">
        <v>0</v>
      </c>
      <c r="G122" s="24">
        <v>0</v>
      </c>
      <c r="H122" s="32">
        <v>0</v>
      </c>
    </row>
    <row r="123" spans="1:9" ht="51.75" customHeight="1" x14ac:dyDescent="0.2">
      <c r="A123" s="3">
        <v>41035100</v>
      </c>
      <c r="B123" s="18" t="s">
        <v>131</v>
      </c>
      <c r="C123" s="26">
        <v>885312</v>
      </c>
      <c r="D123" s="24">
        <v>885312</v>
      </c>
      <c r="E123" s="32">
        <f t="shared" ref="E123:E128" si="8">D123/C123*100</f>
        <v>100</v>
      </c>
      <c r="F123" s="34">
        <v>0</v>
      </c>
      <c r="G123" s="34">
        <v>0</v>
      </c>
      <c r="H123" s="32">
        <v>0</v>
      </c>
    </row>
    <row r="124" spans="1:9" ht="39.75" customHeight="1" x14ac:dyDescent="0.2">
      <c r="A124" s="3">
        <v>41035400</v>
      </c>
      <c r="B124" s="18" t="s">
        <v>126</v>
      </c>
      <c r="C124" s="26">
        <v>498500</v>
      </c>
      <c r="D124" s="26">
        <v>498500</v>
      </c>
      <c r="E124" s="32">
        <f t="shared" si="8"/>
        <v>100</v>
      </c>
      <c r="F124" s="24">
        <v>154500</v>
      </c>
      <c r="G124" s="24">
        <v>154500</v>
      </c>
      <c r="H124" s="32">
        <f>G124/F124*100</f>
        <v>100</v>
      </c>
    </row>
    <row r="125" spans="1:9" ht="51" customHeight="1" x14ac:dyDescent="0.2">
      <c r="A125" s="3">
        <v>41036000</v>
      </c>
      <c r="B125" s="18" t="s">
        <v>127</v>
      </c>
      <c r="C125" s="26">
        <v>2356800</v>
      </c>
      <c r="D125" s="26">
        <v>2341412.86</v>
      </c>
      <c r="E125" s="32">
        <f t="shared" si="8"/>
        <v>99.347117277664623</v>
      </c>
      <c r="F125" s="34">
        <v>0</v>
      </c>
      <c r="G125" s="34">
        <v>0</v>
      </c>
      <c r="H125" s="32">
        <v>0</v>
      </c>
    </row>
    <row r="126" spans="1:9" ht="36.75" customHeight="1" x14ac:dyDescent="0.2">
      <c r="A126" s="3">
        <v>41036300</v>
      </c>
      <c r="B126" s="18" t="s">
        <v>128</v>
      </c>
      <c r="C126" s="26">
        <v>9144000</v>
      </c>
      <c r="D126" s="26">
        <v>8798828.6600000001</v>
      </c>
      <c r="E126" s="32">
        <f t="shared" si="8"/>
        <v>96.225160323709531</v>
      </c>
      <c r="F126" s="34">
        <v>0</v>
      </c>
      <c r="G126" s="34">
        <v>0</v>
      </c>
      <c r="H126" s="32">
        <v>0</v>
      </c>
    </row>
    <row r="127" spans="1:9" ht="13.5" customHeight="1" x14ac:dyDescent="0.2">
      <c r="A127" s="3">
        <v>41040000</v>
      </c>
      <c r="B127" s="18" t="s">
        <v>83</v>
      </c>
      <c r="C127" s="30">
        <f>C128+C129</f>
        <v>725900</v>
      </c>
      <c r="D127" s="30">
        <f>D128+D129</f>
        <v>725900</v>
      </c>
      <c r="E127" s="31">
        <f t="shared" si="8"/>
        <v>100</v>
      </c>
      <c r="F127" s="34">
        <v>0</v>
      </c>
      <c r="G127" s="34">
        <v>0</v>
      </c>
      <c r="H127" s="32">
        <v>0</v>
      </c>
    </row>
    <row r="128" spans="1:9" ht="51.75" customHeight="1" x14ac:dyDescent="0.2">
      <c r="A128" s="3">
        <v>41040200</v>
      </c>
      <c r="B128" s="18" t="s">
        <v>113</v>
      </c>
      <c r="C128" s="24">
        <v>725900</v>
      </c>
      <c r="D128" s="26">
        <v>725900</v>
      </c>
      <c r="E128" s="32">
        <f t="shared" si="8"/>
        <v>100</v>
      </c>
      <c r="F128" s="34">
        <v>0</v>
      </c>
      <c r="G128" s="34">
        <v>0</v>
      </c>
      <c r="H128" s="32">
        <v>0</v>
      </c>
    </row>
    <row r="129" spans="1:8" ht="52.5" hidden="1" customHeight="1" x14ac:dyDescent="0.2">
      <c r="A129" s="3">
        <v>41040500</v>
      </c>
      <c r="B129" s="18" t="s">
        <v>104</v>
      </c>
      <c r="C129" s="24"/>
      <c r="D129" s="24"/>
      <c r="E129" s="32"/>
      <c r="F129" s="34"/>
      <c r="G129" s="34"/>
      <c r="H129" s="32"/>
    </row>
    <row r="130" spans="1:8" ht="13.5" customHeight="1" x14ac:dyDescent="0.2">
      <c r="A130" s="2">
        <v>41050000</v>
      </c>
      <c r="B130" s="17" t="s">
        <v>84</v>
      </c>
      <c r="C130" s="30">
        <f>SUM(C131:C141)</f>
        <v>18585299.140000001</v>
      </c>
      <c r="D130" s="30">
        <f>SUM(D131:D141)</f>
        <v>18514177.449999999</v>
      </c>
      <c r="E130" s="31">
        <f>D130/C130*100</f>
        <v>99.617322866507266</v>
      </c>
      <c r="F130" s="39">
        <f>SUM(F131:F141)</f>
        <v>0</v>
      </c>
      <c r="G130" s="39">
        <f>SUM(G131:G141)</f>
        <v>0</v>
      </c>
      <c r="H130" s="31">
        <v>0</v>
      </c>
    </row>
    <row r="131" spans="1:8" ht="64.5" customHeight="1" x14ac:dyDescent="0.2">
      <c r="A131" s="3">
        <v>41050100</v>
      </c>
      <c r="B131" s="18" t="s">
        <v>132</v>
      </c>
      <c r="C131" s="26">
        <v>3795204</v>
      </c>
      <c r="D131" s="26">
        <v>3795204</v>
      </c>
      <c r="E131" s="32">
        <f>D131/C131*100</f>
        <v>100</v>
      </c>
      <c r="F131" s="34">
        <v>0</v>
      </c>
      <c r="G131" s="34">
        <v>0</v>
      </c>
      <c r="H131" s="32">
        <v>0</v>
      </c>
    </row>
    <row r="132" spans="1:8" ht="244.5" customHeight="1" x14ac:dyDescent="0.2">
      <c r="A132" s="3">
        <v>41050200</v>
      </c>
      <c r="B132" s="18" t="s">
        <v>133</v>
      </c>
      <c r="C132" s="26">
        <v>10890062.140000001</v>
      </c>
      <c r="D132" s="26">
        <v>10890062.140000001</v>
      </c>
      <c r="E132" s="32">
        <f>D132/C132*100</f>
        <v>100</v>
      </c>
      <c r="F132" s="34">
        <v>0</v>
      </c>
      <c r="G132" s="34">
        <v>0</v>
      </c>
      <c r="H132" s="32">
        <v>0</v>
      </c>
    </row>
    <row r="133" spans="1:8" ht="24.75" customHeight="1" x14ac:dyDescent="0.2">
      <c r="A133" s="3">
        <v>41051000</v>
      </c>
      <c r="B133" s="18" t="s">
        <v>94</v>
      </c>
      <c r="C133" s="26">
        <v>1923200</v>
      </c>
      <c r="D133" s="26">
        <v>1923200</v>
      </c>
      <c r="E133" s="32">
        <f t="shared" ref="E133:E142" si="9">D133/C133*100</f>
        <v>100</v>
      </c>
      <c r="F133" s="34">
        <v>0</v>
      </c>
      <c r="G133" s="34">
        <v>0</v>
      </c>
      <c r="H133" s="32">
        <v>0</v>
      </c>
    </row>
    <row r="134" spans="1:8" ht="35.25" hidden="1" customHeight="1" x14ac:dyDescent="0.2">
      <c r="A134" s="3">
        <v>41051100</v>
      </c>
      <c r="B134" s="18" t="s">
        <v>124</v>
      </c>
      <c r="C134" s="24"/>
      <c r="D134" s="24"/>
      <c r="E134" s="32"/>
      <c r="F134" s="34"/>
      <c r="G134" s="34"/>
      <c r="H134" s="31">
        <v>0</v>
      </c>
    </row>
    <row r="135" spans="1:8" ht="44.25" hidden="1" customHeight="1" x14ac:dyDescent="0.2">
      <c r="A135" s="3">
        <v>41051200</v>
      </c>
      <c r="B135" s="18" t="s">
        <v>95</v>
      </c>
      <c r="C135" s="24"/>
      <c r="D135" s="24"/>
      <c r="E135" s="32"/>
      <c r="F135" s="34">
        <v>0</v>
      </c>
      <c r="G135" s="34">
        <v>0</v>
      </c>
      <c r="H135" s="32">
        <v>0</v>
      </c>
    </row>
    <row r="136" spans="1:8" ht="44.25" hidden="1" customHeight="1" x14ac:dyDescent="0.2">
      <c r="A136" s="3">
        <v>41051400</v>
      </c>
      <c r="B136" s="18" t="s">
        <v>122</v>
      </c>
      <c r="C136" s="24"/>
      <c r="D136" s="24"/>
      <c r="E136" s="32"/>
      <c r="F136" s="34"/>
      <c r="G136" s="34"/>
      <c r="H136" s="32"/>
    </row>
    <row r="137" spans="1:8" ht="55.5" hidden="1" customHeight="1" x14ac:dyDescent="0.2">
      <c r="A137" s="13">
        <v>41051700</v>
      </c>
      <c r="B137" s="20" t="s">
        <v>105</v>
      </c>
      <c r="C137" s="24"/>
      <c r="D137" s="24"/>
      <c r="E137" s="32"/>
      <c r="F137" s="34">
        <v>0</v>
      </c>
      <c r="G137" s="34"/>
      <c r="H137" s="32"/>
    </row>
    <row r="138" spans="1:8" ht="39" customHeight="1" x14ac:dyDescent="0.2">
      <c r="A138" s="3">
        <v>41053300</v>
      </c>
      <c r="B138" s="18" t="s">
        <v>102</v>
      </c>
      <c r="C138" s="24">
        <v>1010000</v>
      </c>
      <c r="D138" s="24">
        <v>1009983.9</v>
      </c>
      <c r="E138" s="32">
        <f t="shared" si="9"/>
        <v>99.998405940594054</v>
      </c>
      <c r="F138" s="34">
        <v>0</v>
      </c>
      <c r="G138" s="34">
        <v>0</v>
      </c>
      <c r="H138" s="32">
        <v>0</v>
      </c>
    </row>
    <row r="139" spans="1:8" ht="14.25" customHeight="1" x14ac:dyDescent="0.2">
      <c r="A139" s="3">
        <v>41053900</v>
      </c>
      <c r="B139" s="18" t="s">
        <v>85</v>
      </c>
      <c r="C139" s="26">
        <v>190293</v>
      </c>
      <c r="D139" s="26">
        <v>183206.07</v>
      </c>
      <c r="E139" s="32">
        <f t="shared" si="9"/>
        <v>96.275779981397108</v>
      </c>
      <c r="F139" s="34">
        <v>0</v>
      </c>
      <c r="G139" s="34">
        <v>0</v>
      </c>
      <c r="H139" s="32">
        <v>0</v>
      </c>
    </row>
    <row r="140" spans="1:8" ht="48.75" customHeight="1" x14ac:dyDescent="0.2">
      <c r="A140" s="3">
        <v>41057700</v>
      </c>
      <c r="B140" s="18" t="s">
        <v>118</v>
      </c>
      <c r="C140" s="24">
        <v>79056</v>
      </c>
      <c r="D140" s="26">
        <v>79056</v>
      </c>
      <c r="E140" s="32">
        <f t="shared" si="9"/>
        <v>100</v>
      </c>
      <c r="F140" s="34">
        <v>0</v>
      </c>
      <c r="G140" s="34">
        <v>0</v>
      </c>
      <c r="H140" s="32">
        <v>0</v>
      </c>
    </row>
    <row r="141" spans="1:8" ht="66" customHeight="1" x14ac:dyDescent="0.2">
      <c r="A141" s="3">
        <v>41059300</v>
      </c>
      <c r="B141" s="18" t="s">
        <v>123</v>
      </c>
      <c r="C141" s="24">
        <v>697484</v>
      </c>
      <c r="D141" s="26">
        <v>633465.34</v>
      </c>
      <c r="E141" s="32">
        <f t="shared" si="9"/>
        <v>90.821486944503377</v>
      </c>
      <c r="F141" s="34">
        <v>0</v>
      </c>
      <c r="G141" s="34">
        <v>0</v>
      </c>
      <c r="H141" s="32">
        <v>0</v>
      </c>
    </row>
    <row r="142" spans="1:8" ht="15" customHeight="1" x14ac:dyDescent="0.2">
      <c r="A142" s="4" t="s">
        <v>129</v>
      </c>
      <c r="B142" s="19"/>
      <c r="C142" s="36">
        <f>C113+C114</f>
        <v>434409511.13999999</v>
      </c>
      <c r="D142" s="36">
        <f>D113+D114</f>
        <v>432431802.77000004</v>
      </c>
      <c r="E142" s="37">
        <f t="shared" si="9"/>
        <v>99.544736402108242</v>
      </c>
      <c r="F142" s="36">
        <f>F113+F114</f>
        <v>53922071</v>
      </c>
      <c r="G142" s="36">
        <f>G113+G114</f>
        <v>27426537.969999999</v>
      </c>
      <c r="H142" s="37">
        <f>G142/F142*100</f>
        <v>50.863287446804485</v>
      </c>
    </row>
    <row r="143" spans="1:8" ht="15.75" customHeight="1" x14ac:dyDescent="0.2"/>
    <row r="144" spans="1:8" ht="17.25" customHeight="1" x14ac:dyDescent="0.2">
      <c r="C144" s="7"/>
      <c r="D144" s="7"/>
    </row>
    <row r="145" spans="1:7" s="12" customFormat="1" ht="17.25" x14ac:dyDescent="0.25">
      <c r="A145" s="16"/>
      <c r="B145" s="14" t="s">
        <v>141</v>
      </c>
      <c r="C145" s="15"/>
      <c r="D145" s="15"/>
      <c r="E145" s="16" t="s">
        <v>139</v>
      </c>
      <c r="F145" s="16"/>
      <c r="G145" s="16"/>
    </row>
  </sheetData>
  <mergeCells count="15">
    <mergeCell ref="E1:H1"/>
    <mergeCell ref="A5:H5"/>
    <mergeCell ref="F9:H9"/>
    <mergeCell ref="A9:A11"/>
    <mergeCell ref="B9:B11"/>
    <mergeCell ref="E10:E11"/>
    <mergeCell ref="F10:F11"/>
    <mergeCell ref="C9:E9"/>
    <mergeCell ref="D2:H2"/>
    <mergeCell ref="C10:C11"/>
    <mergeCell ref="D10:D11"/>
    <mergeCell ref="G10:G11"/>
    <mergeCell ref="A6:H6"/>
    <mergeCell ref="D3:H3"/>
    <mergeCell ref="H10:H11"/>
  </mergeCells>
  <phoneticPr fontId="5" type="noConversion"/>
  <pageMargins left="1.0629921259842521" right="0.35433070866141736" top="0.35433070866141736" bottom="0.35433070866141736" header="0" footer="0"/>
  <pageSetup paperSize="9" scale="7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2</vt:i4>
      </vt:variant>
    </vt:vector>
  </HeadingPairs>
  <TitlesOfParts>
    <vt:vector size="3" baseType="lpstr">
      <vt:lpstr>Лист1</vt:lpstr>
      <vt:lpstr>Лист1!Заголовки_для_друку</vt:lpstr>
      <vt:lpstr>Лист1!Область_друку</vt:lpstr>
    </vt:vector>
  </TitlesOfParts>
  <Company>Организация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Customer</dc:creator>
  <cp:lastModifiedBy>Дмитро</cp:lastModifiedBy>
  <cp:lastPrinted>2026-01-26T12:52:27Z</cp:lastPrinted>
  <dcterms:created xsi:type="dcterms:W3CDTF">2015-02-27T09:07:30Z</dcterms:created>
  <dcterms:modified xsi:type="dcterms:W3CDTF">2026-01-27T15:03:47Z</dcterms:modified>
</cp:coreProperties>
</file>