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50 сесія\проєкти рішень\"/>
    </mc:Choice>
  </mc:AlternateContent>
  <bookViews>
    <workbookView xWindow="0" yWindow="0" windowWidth="28800" windowHeight="12315" tabRatio="500"/>
  </bookViews>
  <sheets>
    <sheet name="Осн. фін. пок. (2)" sheetId="3" r:id="rId1"/>
    <sheet name="Осн. фін. пок.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</externalReferences>
  <definedNames>
    <definedName name="__123Graph_XGRAPH3">NA()</definedName>
    <definedName name="aa">(NA(),NA())</definedName>
    <definedName name="ad">'[1]МТР Газ України'!$B$1</definedName>
    <definedName name="as">'[2]МТР Газ України'!$B$1</definedName>
    <definedName name="asdf">[3]Inform!$E$6</definedName>
    <definedName name="asdfg">[3]Inform!$F$2</definedName>
    <definedName name="BuiltIn_Print_Area___1___1">#REF!</definedName>
    <definedName name="ClDate">[5]Inform!$E$6</definedName>
    <definedName name="ClDate_21">[6]Inform!$E$6</definedName>
    <definedName name="ClDate_25">[6]Inform!$E$6</definedName>
    <definedName name="ClDate_6">[7]Inform!$E$6</definedName>
    <definedName name="CompName">[5]Inform!$F$2</definedName>
    <definedName name="CompName_21">[6]Inform!$F$2</definedName>
    <definedName name="CompName_25">[6]Inform!$F$2</definedName>
    <definedName name="CompName_6">[7]Inform!$F$2</definedName>
    <definedName name="CompNameE">[5]Inform!$G$2</definedName>
    <definedName name="CompNameE_21">[6]Inform!$G$2</definedName>
    <definedName name="CompNameE_25">[6]Inform!$G$2</definedName>
    <definedName name="CompNameE_6">[7]Inform!$G$2</definedName>
    <definedName name="Cost_Category_National_ID">#REF!</definedName>
    <definedName name="Cе511">#REF!</definedName>
    <definedName name="d">'[8]МТР Газ України'!$B$4</definedName>
    <definedName name="dCPIb">NA()</definedName>
    <definedName name="dPPIb">NA()</definedName>
    <definedName name="ds">'[9]7  Інші витрати'!#REF!</definedName>
    <definedName name="Excel_BuiltIn_Database">'[10]Ener '!$A$1:$G$2645</definedName>
    <definedName name="Excel_BuiltIn_Print_Area" localSheetId="1">'Осн. фін. пок.'!$A$1:$H$142</definedName>
    <definedName name="Excel_BuiltIn_Print_Area" localSheetId="0">'Осн. фін. пок. (2)'!$A$1:$F$142</definedName>
    <definedName name="Excel_BuiltIn_Print_Titles" localSheetId="1">'Осн. фін. пок.'!$31:$33</definedName>
    <definedName name="Excel_BuiltIn_Print_Titles" localSheetId="0">'Осн. фін. пок. (2)'!$31:$33</definedName>
    <definedName name="Fact_Type_ID">#REF!</definedName>
    <definedName name="G">'[11]МТР Газ України'!$B$1</definedName>
    <definedName name="ij1sssss">'[12]7  Інші витрати'!#REF!</definedName>
    <definedName name="LastItem">[13]Лист1!$A$1</definedName>
    <definedName name="Load">'[14]МТР Газ України'!$B$4</definedName>
    <definedName name="Load_ID">'[15]МТР Газ України'!$B$4</definedName>
    <definedName name="Load_ID_10">'[16]7  Інші витрати'!#REF!</definedName>
    <definedName name="Load_ID_11">'[17]МТР Газ України'!$B$4</definedName>
    <definedName name="Load_ID_12">'[17]МТР Газ України'!$B$4</definedName>
    <definedName name="Load_ID_13">'[17]МТР Газ України'!$B$4</definedName>
    <definedName name="Load_ID_14">'[17]МТР Газ України'!$B$4</definedName>
    <definedName name="Load_ID_15">'[17]МТР Газ України'!$B$4</definedName>
    <definedName name="Load_ID_16">'[17]МТР Газ України'!$B$4</definedName>
    <definedName name="Load_ID_17">'[17]МТР Газ України'!$B$4</definedName>
    <definedName name="Load_ID_18">'[18]МТР Газ України'!$B$4</definedName>
    <definedName name="Load_ID_19">'[19]МТР Газ України'!$B$4</definedName>
    <definedName name="Load_ID_20">'[18]МТР Газ України'!$B$4</definedName>
    <definedName name="Load_ID_200">'[14]МТР Газ України'!$B$4</definedName>
    <definedName name="Load_ID_21">'[20]МТР Газ України'!$B$4</definedName>
    <definedName name="Load_ID_23">'[19]МТР Газ України'!$B$4</definedName>
    <definedName name="Load_ID_25">'[20]МТР Газ України'!$B$4</definedName>
    <definedName name="Load_ID_542">'[21]МТР Газ України'!$B$4</definedName>
    <definedName name="Load_ID_6">'[17]МТР Газ України'!$B$4</definedName>
    <definedName name="OpDate">[5]Inform!$E$5</definedName>
    <definedName name="OpDate_21">[6]Inform!$E$5</definedName>
    <definedName name="OpDate_25">[6]Inform!$E$5</definedName>
    <definedName name="OpDate_6">[7]Inform!$E$5</definedName>
    <definedName name="QR">[22]Inform!$E$5</definedName>
    <definedName name="qw">[3]Inform!$E$5</definedName>
    <definedName name="qwert">[3]Inform!$G$2</definedName>
    <definedName name="qwerty">'[2]МТР Газ України'!$B$4</definedName>
    <definedName name="ShowFil">[13]!ShowFil</definedName>
    <definedName name="SU_ID">#REF!</definedName>
    <definedName name="Time_ID">'[15]МТР Газ України'!$B$1</definedName>
    <definedName name="Time_ID_10">'[16]7  Інші витрати'!#REF!</definedName>
    <definedName name="Time_ID_11">'[17]МТР Газ України'!$B$1</definedName>
    <definedName name="Time_ID_12">'[17]МТР Газ України'!$B$1</definedName>
    <definedName name="Time_ID_13">'[17]МТР Газ України'!$B$1</definedName>
    <definedName name="Time_ID_14">'[17]МТР Газ України'!$B$1</definedName>
    <definedName name="Time_ID_15">'[17]МТР Газ України'!$B$1</definedName>
    <definedName name="Time_ID_16">'[17]МТР Газ України'!$B$1</definedName>
    <definedName name="Time_ID_17">'[17]МТР Газ України'!$B$1</definedName>
    <definedName name="Time_ID_18">'[18]МТР Газ України'!$B$1</definedName>
    <definedName name="Time_ID_19">'[19]МТР Газ України'!$B$1</definedName>
    <definedName name="Time_ID_20">'[18]МТР Газ України'!$B$1</definedName>
    <definedName name="Time_ID_21">'[20]МТР Газ України'!$B$1</definedName>
    <definedName name="Time_ID_23">'[19]МТР Газ України'!$B$1</definedName>
    <definedName name="Time_ID_25">'[20]МТР Газ України'!$B$1</definedName>
    <definedName name="Time_ID_6">'[17]МТР Газ України'!$B$1</definedName>
    <definedName name="Time_ID0">'[15]МТР Газ України'!$F$1</definedName>
    <definedName name="Time_ID0_10">'[16]7  Інші витрати'!#REF!</definedName>
    <definedName name="Time_ID0_11">'[17]МТР Газ України'!$F$1</definedName>
    <definedName name="Time_ID0_12">'[17]МТР Газ України'!$F$1</definedName>
    <definedName name="Time_ID0_13">'[17]МТР Газ України'!$F$1</definedName>
    <definedName name="Time_ID0_14">'[17]МТР Газ України'!$F$1</definedName>
    <definedName name="Time_ID0_15">'[17]МТР Газ України'!$F$1</definedName>
    <definedName name="Time_ID0_16">'[17]МТР Газ України'!$F$1</definedName>
    <definedName name="Time_ID0_17">'[17]МТР Газ України'!$F$1</definedName>
    <definedName name="Time_ID0_18">'[18]МТР Газ України'!$F$1</definedName>
    <definedName name="Time_ID0_19">'[19]МТР Газ України'!$F$1</definedName>
    <definedName name="Time_ID0_20">'[18]МТР Газ України'!$F$1</definedName>
    <definedName name="Time_ID0_21">'[20]МТР Газ України'!$F$1</definedName>
    <definedName name="Time_ID0_23">'[19]МТР Газ України'!$F$1</definedName>
    <definedName name="Time_ID0_25">'[20]МТР Газ України'!$F$1</definedName>
    <definedName name="Time_ID0_6">'[17]МТР Газ України'!$F$1</definedName>
    <definedName name="ttttttt">#REF!</definedName>
    <definedName name="Unit">[5]Inform!$E$38</definedName>
    <definedName name="Unit_21">[6]Inform!$E$38</definedName>
    <definedName name="Unit_25">[6]Inform!$E$38</definedName>
    <definedName name="Unit_6">[7]Inform!$E$38</definedName>
    <definedName name="WQER">'[23]МТР Газ України'!$B$4</definedName>
    <definedName name="wr">'[23]МТР Газ України'!$B$4</definedName>
    <definedName name="yyyy">#REF!</definedName>
    <definedName name="zx">'[2]МТР Газ України'!$F$1</definedName>
    <definedName name="zxc">[3]Inform!$E$38</definedName>
    <definedName name="а">'[12]7  Інші витрати'!#REF!</definedName>
    <definedName name="ав">#REF!</definedName>
    <definedName name="аен">'[23]МТР Газ України'!$B$4</definedName>
    <definedName name="в">'[26]МТР Газ України'!$F$1</definedName>
    <definedName name="ватт">'[27]БАЗА  '!#REF!</definedName>
    <definedName name="Д">'[14]МТР Газ України'!$B$4</definedName>
    <definedName name="е">#REF!</definedName>
    <definedName name="є">#REF!</definedName>
    <definedName name="_xlnm.Print_Titles" localSheetId="1">'Осн. фін. пок.'!$31:$33</definedName>
    <definedName name="_xlnm.Print_Titles" localSheetId="0">'Осн. фін. пок. (2)'!$31:$33</definedName>
    <definedName name="Заголовки_для_печати_МИ">(NA(),NA())</definedName>
    <definedName name="і">[24]Inform!$F$2</definedName>
    <definedName name="ів">#REF!</definedName>
    <definedName name="ів___0">#REF!</definedName>
    <definedName name="ів_22">#REF!</definedName>
    <definedName name="ів_26">#REF!</definedName>
    <definedName name="іваіа">'[25]7  Інші витрати'!#REF!</definedName>
    <definedName name="іваф">#REF!</definedName>
    <definedName name="івів">'[11]МТР Газ України'!$B$1</definedName>
    <definedName name="іцу">[22]Inform!$G$2</definedName>
    <definedName name="йуц">#REF!</definedName>
    <definedName name="йцу">#REF!</definedName>
    <definedName name="йцуйй">#REF!</definedName>
    <definedName name="йцукц">'[25]7  Інші витрати'!#REF!</definedName>
    <definedName name="КЕ">#REF!</definedName>
    <definedName name="КЕ___0">#REF!</definedName>
    <definedName name="КЕ_22">#REF!</definedName>
    <definedName name="КЕ_26">#REF!</definedName>
    <definedName name="кен">#REF!</definedName>
    <definedName name="л">#REF!</definedName>
    <definedName name="_xlnm.Print_Area" localSheetId="1">'Осн. фін. пок.'!$A$1:$H$141</definedName>
    <definedName name="_xlnm.Print_Area" localSheetId="0">'Осн. фін. пок. (2)'!$A$1:$F$141</definedName>
    <definedName name="п">'[12]7  Інші витрати'!#REF!</definedName>
    <definedName name="пдв">'[14]МТР Газ України'!$B$4</definedName>
    <definedName name="пдв_утг">'[14]МТР Газ України'!$F$1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_">#REF!</definedName>
    <definedName name="ппп">[28]Inform!$E$6</definedName>
    <definedName name="р">#REF!</definedName>
    <definedName name="т">[29]Inform!$E$6</definedName>
    <definedName name="тариф">[30]Inform!$G$2</definedName>
    <definedName name="уйцукйцуйу">#REF!</definedName>
    <definedName name="уке">[31]Inform!$G$2</definedName>
    <definedName name="УТГ">'[14]МТР Газ України'!$B$4</definedName>
    <definedName name="фів">'[23]МТР Газ України'!$B$4</definedName>
    <definedName name="фіваіф">'[25]7  Інші витрати'!#REF!</definedName>
    <definedName name="фф">'[26]МТР Газ України'!$F$1</definedName>
    <definedName name="ц">'[12]7  Інші витрати'!#REF!</definedName>
    <definedName name="ччч">'[32]БАЗА  '!#REF!</definedName>
    <definedName name="ш">#REF!</definedName>
  </definedNames>
  <calcPr calcId="191029" fullCalcOnLoad="1"/>
</workbook>
</file>

<file path=xl/calcChain.xml><?xml version="1.0" encoding="utf-8"?>
<calcChain xmlns="http://schemas.openxmlformats.org/spreadsheetml/2006/main">
  <c r="F137" i="3" l="1"/>
  <c r="F136" i="3"/>
  <c r="F135" i="3"/>
  <c r="F134" i="3"/>
  <c r="F133" i="3"/>
  <c r="F132" i="3"/>
  <c r="F131" i="3"/>
  <c r="F130" i="3"/>
  <c r="F129" i="3"/>
  <c r="F116" i="3"/>
  <c r="F115" i="3"/>
  <c r="F109" i="3"/>
  <c r="F108" i="3"/>
  <c r="F107" i="3"/>
  <c r="F106" i="3"/>
  <c r="F105" i="3"/>
  <c r="F102" i="3"/>
  <c r="F101" i="3"/>
  <c r="F100" i="3"/>
  <c r="F99" i="3"/>
  <c r="F98" i="3"/>
  <c r="F82" i="3"/>
  <c r="F74" i="3"/>
  <c r="F71" i="3"/>
  <c r="F70" i="3"/>
  <c r="F69" i="3"/>
  <c r="F68" i="3"/>
  <c r="F65" i="3"/>
  <c r="F61" i="3"/>
  <c r="F60" i="3"/>
  <c r="F59" i="3"/>
  <c r="F58" i="3"/>
  <c r="F57" i="3"/>
  <c r="F56" i="3"/>
  <c r="F55" i="3"/>
  <c r="F54" i="3"/>
  <c r="F52" i="3"/>
  <c r="F48" i="3"/>
  <c r="F46" i="3"/>
  <c r="F44" i="3"/>
  <c r="F43" i="3"/>
  <c r="F42" i="3"/>
  <c r="F41" i="3"/>
  <c r="F40" i="3"/>
  <c r="F39" i="3"/>
  <c r="F38" i="3"/>
  <c r="F37" i="3"/>
  <c r="F36" i="3"/>
  <c r="F35" i="3"/>
  <c r="E39" i="3"/>
  <c r="E137" i="3"/>
  <c r="E136" i="3"/>
  <c r="E135" i="3"/>
  <c r="E134" i="3"/>
  <c r="E133" i="3"/>
  <c r="E132" i="3"/>
  <c r="E131" i="3"/>
  <c r="E130" i="3"/>
  <c r="E129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6" i="3"/>
  <c r="E95" i="3"/>
  <c r="E94" i="3"/>
  <c r="E93" i="3"/>
  <c r="E92" i="3"/>
  <c r="E91" i="3"/>
  <c r="E74" i="3"/>
  <c r="E73" i="3"/>
  <c r="E72" i="3"/>
  <c r="E71" i="3"/>
  <c r="E70" i="3"/>
  <c r="E69" i="3"/>
  <c r="E68" i="3"/>
  <c r="E67" i="3"/>
  <c r="E66" i="3"/>
  <c r="E65" i="3"/>
  <c r="E61" i="3"/>
  <c r="E60" i="3"/>
  <c r="E59" i="3"/>
  <c r="E58" i="3"/>
  <c r="E57" i="3"/>
  <c r="E56" i="3"/>
  <c r="E55" i="3"/>
  <c r="E54" i="3"/>
  <c r="E52" i="3"/>
  <c r="E51" i="3"/>
  <c r="E50" i="3"/>
  <c r="E49" i="3"/>
  <c r="E48" i="3"/>
  <c r="E47" i="3"/>
  <c r="E46" i="3"/>
  <c r="E45" i="3"/>
  <c r="E44" i="3"/>
  <c r="E43" i="3"/>
  <c r="E42" i="3"/>
  <c r="E41" i="3"/>
  <c r="E38" i="3"/>
  <c r="E37" i="3"/>
  <c r="E36" i="3"/>
  <c r="E40" i="3"/>
  <c r="E35" i="3"/>
  <c r="D137" i="3"/>
  <c r="D136" i="3"/>
  <c r="D135" i="3"/>
  <c r="D134" i="3"/>
  <c r="D133" i="3"/>
  <c r="D132" i="3"/>
  <c r="D131" i="3"/>
  <c r="D130" i="3"/>
  <c r="D129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6" i="3"/>
  <c r="D74" i="3"/>
  <c r="D73" i="3"/>
  <c r="D72" i="3"/>
  <c r="D71" i="3"/>
  <c r="D70" i="3"/>
  <c r="D69" i="3"/>
  <c r="D68" i="3"/>
  <c r="D67" i="3"/>
  <c r="D66" i="3"/>
  <c r="D65" i="3"/>
  <c r="D61" i="3"/>
  <c r="D60" i="3"/>
  <c r="D59" i="3"/>
  <c r="D58" i="3"/>
  <c r="D57" i="3"/>
  <c r="D56" i="3"/>
  <c r="D55" i="3"/>
  <c r="D54" i="3"/>
  <c r="D52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C137" i="3"/>
  <c r="C136" i="3"/>
  <c r="C132" i="3"/>
  <c r="C135" i="3"/>
  <c r="C129" i="3"/>
  <c r="C123" i="3"/>
  <c r="C119" i="3"/>
  <c r="C116" i="3"/>
  <c r="C112" i="3"/>
  <c r="C107" i="3"/>
  <c r="C101" i="3"/>
  <c r="C96" i="3"/>
  <c r="C87" i="3"/>
  <c r="C82" i="3"/>
  <c r="C74" i="3"/>
  <c r="C54" i="3"/>
  <c r="C61" i="3"/>
  <c r="C43" i="3"/>
  <c r="C48" i="3"/>
  <c r="C35" i="3"/>
  <c r="C41" i="3"/>
  <c r="D41" i="2"/>
  <c r="D42" i="2"/>
  <c r="E123" i="3"/>
  <c r="D123" i="3"/>
  <c r="E119" i="3"/>
  <c r="D119" i="3"/>
  <c r="E87" i="3"/>
  <c r="D87" i="3"/>
  <c r="E82" i="3"/>
  <c r="D82" i="3"/>
  <c r="C35" i="2"/>
  <c r="E35" i="2"/>
  <c r="F35" i="2"/>
  <c r="F41" i="2"/>
  <c r="G35" i="2"/>
  <c r="H35" i="2"/>
  <c r="H41" i="2"/>
  <c r="D36" i="2"/>
  <c r="D38" i="2"/>
  <c r="D35" i="2"/>
  <c r="D39" i="2"/>
  <c r="D40" i="2"/>
  <c r="C41" i="2"/>
  <c r="E41" i="2"/>
  <c r="E49" i="2"/>
  <c r="E51" i="2"/>
  <c r="E91" i="2"/>
  <c r="G41" i="2"/>
  <c r="C43" i="2"/>
  <c r="C48" i="2"/>
  <c r="C49" i="2"/>
  <c r="C51" i="2"/>
  <c r="E43" i="2"/>
  <c r="E48" i="2"/>
  <c r="F43" i="2"/>
  <c r="G43" i="2"/>
  <c r="H43" i="2"/>
  <c r="D44" i="2"/>
  <c r="D46" i="2"/>
  <c r="D47" i="2"/>
  <c r="F48" i="2"/>
  <c r="G48" i="2"/>
  <c r="H48" i="2"/>
  <c r="D50" i="2"/>
  <c r="C54" i="2"/>
  <c r="E54" i="2"/>
  <c r="F54" i="2"/>
  <c r="G54" i="2"/>
  <c r="G61" i="2"/>
  <c r="H54" i="2"/>
  <c r="D55" i="2"/>
  <c r="D54" i="2"/>
  <c r="D56" i="2"/>
  <c r="D57" i="2"/>
  <c r="D132" i="2"/>
  <c r="D58" i="2"/>
  <c r="D59" i="2"/>
  <c r="D60" i="2"/>
  <c r="C61" i="2"/>
  <c r="E61" i="2"/>
  <c r="F61" i="2"/>
  <c r="H61" i="2"/>
  <c r="D65" i="2"/>
  <c r="D74" i="2"/>
  <c r="D68" i="2"/>
  <c r="D69" i="2"/>
  <c r="D70" i="2"/>
  <c r="D71" i="2"/>
  <c r="C74" i="2"/>
  <c r="E74" i="2"/>
  <c r="F74" i="2"/>
  <c r="G74" i="2"/>
  <c r="H74" i="2"/>
  <c r="D77" i="2"/>
  <c r="D78" i="2"/>
  <c r="C82" i="2"/>
  <c r="D82" i="2"/>
  <c r="E82" i="2"/>
  <c r="F82" i="2"/>
  <c r="G82" i="2"/>
  <c r="H82" i="2"/>
  <c r="C87" i="2"/>
  <c r="E87" i="2"/>
  <c r="F87" i="2"/>
  <c r="D87" i="2"/>
  <c r="G87" i="2"/>
  <c r="H87" i="2"/>
  <c r="D88" i="2"/>
  <c r="D89" i="2"/>
  <c r="D95" i="2"/>
  <c r="C101" i="2"/>
  <c r="C96" i="2"/>
  <c r="D101" i="2"/>
  <c r="D96" i="2"/>
  <c r="C107" i="2"/>
  <c r="D107" i="2"/>
  <c r="C112" i="2"/>
  <c r="D112" i="2"/>
  <c r="C116" i="2"/>
  <c r="D116" i="2"/>
  <c r="C119" i="2"/>
  <c r="C123" i="2"/>
  <c r="C129" i="2"/>
  <c r="D129" i="2"/>
  <c r="D135" i="2"/>
  <c r="C132" i="2"/>
  <c r="C135" i="2"/>
  <c r="C136" i="2"/>
  <c r="D136" i="2"/>
  <c r="C137" i="2"/>
  <c r="D137" i="2"/>
  <c r="D49" i="3"/>
  <c r="D51" i="3"/>
  <c r="D94" i="3"/>
  <c r="C49" i="3"/>
  <c r="C51" i="3"/>
  <c r="H49" i="2"/>
  <c r="H51" i="2"/>
  <c r="H52" i="2"/>
  <c r="F49" i="2"/>
  <c r="F51" i="2"/>
  <c r="F52" i="2"/>
  <c r="D43" i="2"/>
  <c r="D48" i="2"/>
  <c r="D61" i="2"/>
  <c r="C91" i="2"/>
  <c r="C94" i="2"/>
  <c r="C92" i="2"/>
  <c r="G49" i="2"/>
  <c r="G51" i="2"/>
  <c r="G52" i="2"/>
  <c r="D92" i="3"/>
  <c r="H91" i="2"/>
  <c r="G91" i="2"/>
  <c r="D49" i="2"/>
  <c r="D51" i="2"/>
  <c r="D91" i="2"/>
  <c r="E52" i="2"/>
  <c r="D91" i="3"/>
  <c r="C94" i="3"/>
  <c r="C91" i="3"/>
  <c r="C92" i="3"/>
  <c r="F91" i="2"/>
  <c r="D94" i="2"/>
  <c r="D52" i="2"/>
  <c r="D92" i="2"/>
  <c r="D93" i="2"/>
</calcChain>
</file>

<file path=xl/sharedStrings.xml><?xml version="1.0" encoding="utf-8"?>
<sst xmlns="http://schemas.openxmlformats.org/spreadsheetml/2006/main" count="462" uniqueCount="175">
  <si>
    <t>Додаток 1</t>
  </si>
  <si>
    <t>до Порядку складання, затвердження та контролю</t>
  </si>
  <si>
    <t>виконання фінансових планів комунальних підприємств</t>
  </si>
  <si>
    <t>Славутської міської територіальної громади</t>
  </si>
  <si>
    <t>СХВАЛЕНО</t>
  </si>
  <si>
    <t xml:space="preserve">ЗАТВЕРДЖЕНО  </t>
  </si>
  <si>
    <t>рішенням виконавчого комітету Славутської міської ради</t>
  </si>
  <si>
    <t>рішенням Славутської міської ради</t>
  </si>
  <si>
    <t>від ________________ №_______</t>
  </si>
  <si>
    <t>від _______________№_______</t>
  </si>
  <si>
    <t>Код</t>
  </si>
  <si>
    <t>Внесення змін до затвердженного фінансового плану</t>
  </si>
  <si>
    <t xml:space="preserve">за ЄДРПОУ </t>
  </si>
  <si>
    <t>основний ФП
(дата затвердження)</t>
  </si>
  <si>
    <t xml:space="preserve">Організаційно-правова форма </t>
  </si>
  <si>
    <t>за КОПФГ</t>
  </si>
  <si>
    <t>змінений ФП
(дата затвердження)</t>
  </si>
  <si>
    <t xml:space="preserve">Суб'єкт управління </t>
  </si>
  <si>
    <t>за СПОДУ</t>
  </si>
  <si>
    <t xml:space="preserve">Вид економічної діяльності    </t>
  </si>
  <si>
    <t xml:space="preserve">за  КВЕД  </t>
  </si>
  <si>
    <t xml:space="preserve">Галузь     </t>
  </si>
  <si>
    <t>Одиниця виміру, тис. грн</t>
  </si>
  <si>
    <t>Розмір державної частки у статутному капіталі</t>
  </si>
  <si>
    <t>Середньооблікова кількість штатних працівників</t>
  </si>
  <si>
    <t>Місцезнаходження</t>
  </si>
  <si>
    <t xml:space="preserve">Телефон </t>
  </si>
  <si>
    <t>Стандарти звітності П(с)БОУ</t>
  </si>
  <si>
    <t xml:space="preserve">Прізвище та власне ім'я керівника </t>
  </si>
  <si>
    <t>Стандарти звітності МСФЗ</t>
  </si>
  <si>
    <t xml:space="preserve">ФІНАНСОВИЙ ПЛАН </t>
  </si>
  <si>
    <t>Основні фінансові показники</t>
  </si>
  <si>
    <t>Найменування показника</t>
  </si>
  <si>
    <t xml:space="preserve">Код рядка </t>
  </si>
  <si>
    <t>Плановий
рік</t>
  </si>
  <si>
    <t>в тому числі по кварталах</t>
  </si>
  <si>
    <t xml:space="preserve">І квартал </t>
  </si>
  <si>
    <t>ІІ квартал</t>
  </si>
  <si>
    <t>ІІІ квартал</t>
  </si>
  <si>
    <t>ІV квартал</t>
  </si>
  <si>
    <t>І. Формування фінансових результатів</t>
  </si>
  <si>
    <t>Чистий дохід від реалізації продукції (товарів, робіт, послуг),  в тому числі</t>
  </si>
  <si>
    <t>….</t>
  </si>
  <si>
    <t>Інші операційні доходи</t>
  </si>
  <si>
    <t>Інші доходи</t>
  </si>
  <si>
    <t>Разом доходи ( рядок 1000+1001+1002)</t>
  </si>
  <si>
    <t>Собівартість реалізованої продукції (товарів, робіт, послуг)</t>
  </si>
  <si>
    <t>Інші операційні витрати, в тому числі:</t>
  </si>
  <si>
    <t>адміністративні витрати</t>
  </si>
  <si>
    <t>витрати на збут</t>
  </si>
  <si>
    <t xml:space="preserve">інші операційні витрати </t>
  </si>
  <si>
    <t>Інші витрати</t>
  </si>
  <si>
    <t>Разом витрати ( рядок 1004+1005+1008)</t>
  </si>
  <si>
    <t>Фінансовий результат до оподаткуівання ( рядок 1003 - 1009)</t>
  </si>
  <si>
    <t>Податок на прибуток</t>
  </si>
  <si>
    <t>Чистий фінансовий результат ( ряд.1010-1011)</t>
  </si>
  <si>
    <t>Елементи операційних витрат</t>
  </si>
  <si>
    <t>Матеріальні витрати, у тому числі:</t>
  </si>
  <si>
    <t>витрати на сировину та основні матеріали</t>
  </si>
  <si>
    <t>витрати на паливо та енергію</t>
  </si>
  <si>
    <t>Витрати на оплату праці</t>
  </si>
  <si>
    <t>Відрахування на соціальні заходи</t>
  </si>
  <si>
    <t>Амортизація</t>
  </si>
  <si>
    <t>Інші операційні витрати</t>
  </si>
  <si>
    <t>Усього</t>
  </si>
  <si>
    <t xml:space="preserve">ІІ. Сплата податків, зборів та інших обов'язкових платежів </t>
  </si>
  <si>
    <t>податок на прибуток підприємств</t>
  </si>
  <si>
    <t>податок на додану вартість, що підлягає сплаті до бюджету за підсумками звітного періоду</t>
  </si>
  <si>
    <t>податок на додану вартість, що підлягає відшкодуванню з бюджету за підсумками звітного періоду</t>
  </si>
  <si>
    <t>відрахування частини чистого прибутку до місцевого бюджету</t>
  </si>
  <si>
    <t>податок на доходи фізичних осіб</t>
  </si>
  <si>
    <t xml:space="preserve">єдиний внесок на загальнообов'язкове державне соціальне страхування   </t>
  </si>
  <si>
    <t>військовий збір</t>
  </si>
  <si>
    <t>земельний податок</t>
  </si>
  <si>
    <t>екологічний податок</t>
  </si>
  <si>
    <t>інші податки і збори</t>
  </si>
  <si>
    <t xml:space="preserve">Усього сплата податків, зборів та інших обов'язкових платежів </t>
  </si>
  <si>
    <t>IІІ. Капітальні інвестиції</t>
  </si>
  <si>
    <t>капітальне будівництво</t>
  </si>
  <si>
    <t>придбання (виготовлення) основних засобів</t>
  </si>
  <si>
    <t>придбання (виготовлення) інших необоротних матеріальних активів</t>
  </si>
  <si>
    <t>придбання (створення) нематеріальних активів</t>
  </si>
  <si>
    <t>модернізація, модифікація (добудова, дообладнання, реконструкція) основних засобів</t>
  </si>
  <si>
    <t>капітальний ремонт</t>
  </si>
  <si>
    <t>Капітальні інвестиції</t>
  </si>
  <si>
    <t>IV. Цілове фінасування</t>
  </si>
  <si>
    <t>Відшкодування різниці в тарифах, в тому числі  ( ряд.4001+ 4002):</t>
  </si>
  <si>
    <t xml:space="preserve">державний бюджет </t>
  </si>
  <si>
    <t>місцевий бюджет</t>
  </si>
  <si>
    <t>Цільове вінансування  ( згідно затерджених програм)                         ( ряд.4004+4005)</t>
  </si>
  <si>
    <t>V. Коефіцієнтний аналіз</t>
  </si>
  <si>
    <t>Рентабельність діяльності
(чистий фінансовий результат, рядок 1310 / чистий дохід від реалізації продукції (товарів, робіт, послуг), рядок 1000) х 100, %</t>
  </si>
  <si>
    <t>x</t>
  </si>
  <si>
    <t>Рентабельність EBITDA
(EBITDA, рядок 1310 / чистий дохід від реалізації продукції (товарів, робіт, послуг), рядок 1000) х 100, %</t>
  </si>
  <si>
    <t>Коефіцієнт фінансової стійкості
(власний капітал, рядок 6080 / (довгострокові зобов'язання, рядок 6030 + поточні зобов'язання, рядок 6040))</t>
  </si>
  <si>
    <t>Коефіцієнт зносу основних засобів 
(сума зносу, рядок 6003 / первісна вартість основних засобів, рядок 6002)</t>
  </si>
  <si>
    <t>Необоротні активи, усього, з них:</t>
  </si>
  <si>
    <t>основні засоби</t>
  </si>
  <si>
    <t>первісна вартість</t>
  </si>
  <si>
    <t>знос</t>
  </si>
  <si>
    <t>Оборотні активи, усього, з них :</t>
  </si>
  <si>
    <t>дебіторська заборгованість за продукцію, товари, роботи, послуги</t>
  </si>
  <si>
    <t>дебіторська заборгованість за розрахунками з бюджетом</t>
  </si>
  <si>
    <t xml:space="preserve">інша поточна дебіторська заборгованість </t>
  </si>
  <si>
    <t>гроші та їх еквіваленти</t>
  </si>
  <si>
    <t>Усього активи</t>
  </si>
  <si>
    <t>Довгострокові зобов'язання і забезпечення</t>
  </si>
  <si>
    <t>Поточні зобов'язання і забезпечення, з них :</t>
  </si>
  <si>
    <t xml:space="preserve">поточна кредиторська заборгованість за товари, роботи, послуги </t>
  </si>
  <si>
    <t>поточна кредиторська заборгованість за розрахунками з бюджетом</t>
  </si>
  <si>
    <t>Усього зобов'язання і забезпечення, у тому числі:</t>
  </si>
  <si>
    <t>державні гранти і субсидії</t>
  </si>
  <si>
    <t>фінансові запозичення</t>
  </si>
  <si>
    <t>Власний капітал</t>
  </si>
  <si>
    <t>Усього пасиви</t>
  </si>
  <si>
    <t>Заборгованість за кредитами на початок періоду</t>
  </si>
  <si>
    <t>Отримано залучених коштів, усього, у тому числі:</t>
  </si>
  <si>
    <t>7001</t>
  </si>
  <si>
    <t>довгострокові зобов'язання</t>
  </si>
  <si>
    <t>7002</t>
  </si>
  <si>
    <t>короткострокові зобов'язання</t>
  </si>
  <si>
    <t>7003</t>
  </si>
  <si>
    <t>інші фінансові зобов'язання</t>
  </si>
  <si>
    <t>7004</t>
  </si>
  <si>
    <t>Повернено залучених коштів, усього, у тому числі:</t>
  </si>
  <si>
    <t>7005</t>
  </si>
  <si>
    <t>7006</t>
  </si>
  <si>
    <t>7007</t>
  </si>
  <si>
    <t>7008</t>
  </si>
  <si>
    <t>Заборгованість за кредитами на кінець періоду</t>
  </si>
  <si>
    <r>
      <rPr>
        <b/>
        <sz val="14"/>
        <rFont val="Times New Roman"/>
        <family val="1"/>
        <charset val="204"/>
      </rPr>
      <t xml:space="preserve">Середня кількість працівників </t>
    </r>
    <r>
      <rPr>
        <sz val="14"/>
        <rFont val="Times New Roman"/>
        <family val="1"/>
        <charset val="204"/>
      </rPr>
      <t>(штатних працівників, зовнішніх сумісників та працівників, які працюють за цивільно-правовими договорами)</t>
    </r>
    <r>
      <rPr>
        <b/>
        <sz val="14"/>
        <rFont val="Times New Roman"/>
        <family val="1"/>
        <charset val="204"/>
      </rPr>
      <t>, у тому числі:</t>
    </r>
  </si>
  <si>
    <t>8000</t>
  </si>
  <si>
    <t>адміністративно-управлінський персонал</t>
  </si>
  <si>
    <t>8001</t>
  </si>
  <si>
    <t>працівники</t>
  </si>
  <si>
    <t>8002</t>
  </si>
  <si>
    <t>8003</t>
  </si>
  <si>
    <t>8004</t>
  </si>
  <si>
    <t xml:space="preserve">працівники </t>
  </si>
  <si>
    <t>8005</t>
  </si>
  <si>
    <t>Середньомісячні витрати на оплату праці одного працівника (грн), усього, у тому числі:</t>
  </si>
  <si>
    <t>8006</t>
  </si>
  <si>
    <t>адміністративно-управлінський працівник</t>
  </si>
  <si>
    <t>8007</t>
  </si>
  <si>
    <t xml:space="preserve">працівник </t>
  </si>
  <si>
    <t>8008</t>
  </si>
  <si>
    <t>(посада)</t>
  </si>
  <si>
    <t>(підпис)</t>
  </si>
  <si>
    <t xml:space="preserve">Власне ім'я ПРІЗВИЩЕ </t>
  </si>
  <si>
    <t>Кошти НСЗУ</t>
  </si>
  <si>
    <t>платні послуги</t>
  </si>
  <si>
    <t>Рентабельність активів
(чистий фінансовий результат, рядок 1013 / вартість активів, рядок 6009) х 100, %</t>
  </si>
  <si>
    <t>Рентабельність власного капіталу
(чистий фінансовий результат, рядок 1013 / власний капітал, рядок 5002) х 100, %</t>
  </si>
  <si>
    <t>VI. Звіт про фінансовий стан</t>
  </si>
  <si>
    <t>VII. Кредитна політика</t>
  </si>
  <si>
    <t>VIII. Дані про персонал та витрати на оплату праці</t>
  </si>
  <si>
    <t>EBITDA ( ряд.1012+1020)</t>
  </si>
  <si>
    <r>
      <t xml:space="preserve">Керівник   </t>
    </r>
    <r>
      <rPr>
        <b/>
        <u/>
        <sz val="14"/>
        <rFont val="Times New Roman"/>
        <family val="1"/>
        <charset val="204"/>
      </rPr>
      <t>__Директор_</t>
    </r>
  </si>
  <si>
    <t xml:space="preserve">Підприємство    :    Комунальне підприємство « Славутська міська лікарня ім..Ф.М.Михайлова » Славутської міської ради </t>
  </si>
  <si>
    <t>02004410</t>
  </si>
  <si>
    <t>комунальне підприємство</t>
  </si>
  <si>
    <t>охорона здоров"я</t>
  </si>
  <si>
    <t>м.Славута ,вул. Я.Мудрого ,29 "г"</t>
  </si>
  <si>
    <t>7-20-10</t>
  </si>
  <si>
    <t>Радзивілюк Леонід Анатолієвич</t>
  </si>
  <si>
    <t>07184</t>
  </si>
  <si>
    <t>86.22</t>
  </si>
  <si>
    <t>Леонід РАДЗИВІЛЮК</t>
  </si>
  <si>
    <t>на 2025 рік</t>
  </si>
  <si>
    <t xml:space="preserve">Уточнений план </t>
  </si>
  <si>
    <t>Відхилення</t>
  </si>
  <si>
    <t>%відхилення</t>
  </si>
  <si>
    <t>План на
рік</t>
  </si>
  <si>
    <t>Директор</t>
  </si>
  <si>
    <t>Леонід   РАДЗИВІЛЮК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</si>
</sst>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172" formatCode="_-* #,##0.00\ _г_р_н_._-;\-* #,##0.00\ _г_р_н_._-;_-* \-??\ _г_р_н_._-;_-@_-"/>
    <numFmt numFmtId="173" formatCode="###\ ##0.000"/>
    <numFmt numFmtId="174" formatCode="_(\$* #,##0.00_);_(\$* \(#,##0.00\);_(\$* \-??_);_(@_)"/>
    <numFmt numFmtId="175" formatCode="_(* #,##0_);_(* \(#,##0\);_(* \-_);_(@_)"/>
    <numFmt numFmtId="176" formatCode="_(* #,##0.00_);_(* \(#,##0.00\);_(* \-??_);_(@_)"/>
    <numFmt numFmtId="177" formatCode="_-* #,##0.00_₴_-;\-* #,##0.00_₴_-;_-* \-??_₴_-;_-@_-"/>
    <numFmt numFmtId="178" formatCode="#,##0.00&quot;р.&quot;;\-#,##0.00&quot;р.&quot;"/>
    <numFmt numFmtId="179" formatCode="#,##0.0_ ;[Red]\-#,##0.0\ "/>
    <numFmt numFmtId="180" formatCode="_-* #,##0.00_р_._-;\-* #,##0.00_р_._-;_-* \-??_р_._-;_-@_-"/>
    <numFmt numFmtId="181" formatCode="#,##0&quot;р.&quot;;[Red]\-#,##0&quot;р.&quot;"/>
    <numFmt numFmtId="182" formatCode="0.0;\(0.0\);\ ;\-"/>
    <numFmt numFmtId="183" formatCode="_(* #,##0.0_);_(* \(#,##0.0\);_(* \-_);_(@_)"/>
    <numFmt numFmtId="184" formatCode="#,##0.0"/>
    <numFmt numFmtId="189" formatCode="_(* #,##0.0_);_(* \(#,##0.0\);_(* &quot;-&quot;_);_(@_)"/>
    <numFmt numFmtId="198" formatCode="_(* #,##0_);_(* \(#,##0\);_(* &quot;-&quot;_);_(@_)"/>
  </numFmts>
  <fonts count="76">
    <font>
      <sz val="10"/>
      <name val="Arial Cyr"/>
      <charset val="204"/>
    </font>
    <font>
      <sz val="10"/>
      <name val="Arial"/>
      <charset val="204"/>
    </font>
    <font>
      <sz val="11"/>
      <color indexed="8"/>
      <name val="Calibri"/>
      <family val="2"/>
      <charset val="204"/>
    </font>
    <font>
      <sz val="11"/>
      <color indexed="8"/>
      <name val="Arial Cyr"/>
      <family val="2"/>
      <charset val="204"/>
    </font>
    <font>
      <sz val="11"/>
      <color indexed="9"/>
      <name val="Calibri"/>
      <family val="2"/>
      <charset val="204"/>
    </font>
    <font>
      <sz val="11"/>
      <color indexed="9"/>
      <name val="Arial Cyr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i/>
      <sz val="11"/>
      <color indexed="23"/>
      <name val="Calibri"/>
      <family val="2"/>
      <charset val="204"/>
    </font>
    <font>
      <sz val="10"/>
      <name val="FreeSet"/>
      <family val="2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sz val="11"/>
      <color indexed="52"/>
      <name val="Calibri"/>
      <family val="2"/>
      <charset val="204"/>
    </font>
    <font>
      <b/>
      <sz val="10"/>
      <name val="Arial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Calibri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Calibri"/>
      <family val="2"/>
      <charset val="204"/>
    </font>
    <font>
      <sz val="11"/>
      <color indexed="60"/>
      <name val="Arial Cyr"/>
      <family val="2"/>
      <charset val="204"/>
    </font>
    <font>
      <sz val="8"/>
      <name val="Arial"/>
      <family val="2"/>
    </font>
    <font>
      <sz val="10"/>
      <name val="Arial Cyr"/>
      <family val="2"/>
      <charset val="204"/>
    </font>
    <font>
      <sz val="11"/>
      <color indexed="20"/>
      <name val="Arial Cyr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Arial"/>
      <family val="2"/>
      <charset val="204"/>
    </font>
    <font>
      <sz val="11"/>
      <color indexed="10"/>
      <name val="Arial Cyr"/>
      <family val="2"/>
      <charset val="204"/>
    </font>
    <font>
      <sz val="11"/>
      <color indexed="17"/>
      <name val="Arial Cyr"/>
      <family val="2"/>
      <charset val="204"/>
    </font>
    <font>
      <sz val="10"/>
      <name val="Petersburg"/>
    </font>
    <font>
      <sz val="10"/>
      <name val="Tahoma"/>
      <family val="2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i/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8"/>
      <color indexed="18"/>
      <name val="Times New Roman"/>
      <family val="1"/>
      <charset val="204"/>
    </font>
    <font>
      <b/>
      <sz val="14"/>
      <color indexed="9"/>
      <name val="Times New Roman"/>
      <family val="1"/>
      <charset val="204"/>
    </font>
    <font>
      <b/>
      <sz val="18"/>
      <color indexed="20"/>
      <name val="Times New Roman"/>
      <family val="1"/>
      <charset val="204"/>
    </font>
    <font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i/>
      <sz val="14"/>
      <name val="Times New Roman"/>
      <family val="1"/>
      <charset val="204"/>
    </font>
    <font>
      <sz val="10"/>
      <name val="Arial Cyr"/>
      <charset val="204"/>
    </font>
    <font>
      <b/>
      <u/>
      <sz val="14"/>
      <color indexed="8"/>
      <name val="Times New Roman"/>
      <family val="1"/>
      <charset val="204"/>
    </font>
    <font>
      <b/>
      <u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u/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9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9"/>
        <b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1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30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68">
    <xf numFmtId="0" fontId="0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3" fillId="2" borderId="0" applyNumberFormat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2" fillId="4" borderId="0" applyNumberFormat="0" applyBorder="0" applyAlignment="0" applyProtection="0"/>
    <xf numFmtId="0" fontId="3" fillId="5" borderId="0" applyNumberFormat="0" applyBorder="0" applyAlignment="0" applyProtection="0"/>
    <xf numFmtId="0" fontId="2" fillId="5" borderId="0" applyNumberFormat="0" applyBorder="0" applyAlignment="0" applyProtection="0"/>
    <xf numFmtId="0" fontId="3" fillId="6" borderId="0" applyNumberFormat="0" applyBorder="0" applyAlignment="0" applyProtection="0"/>
    <xf numFmtId="0" fontId="2" fillId="6" borderId="0" applyNumberFormat="0" applyBorder="0" applyAlignment="0" applyProtection="0"/>
    <xf numFmtId="0" fontId="3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8" borderId="0" applyNumberFormat="0" applyBorder="0" applyAlignment="0" applyProtection="0"/>
    <xf numFmtId="0" fontId="2" fillId="8" borderId="0" applyNumberFormat="0" applyBorder="0" applyAlignment="0" applyProtection="0"/>
    <xf numFmtId="0" fontId="3" fillId="9" borderId="0" applyNumberFormat="0" applyBorder="0" applyAlignment="0" applyProtection="0"/>
    <xf numFmtId="0" fontId="2" fillId="9" borderId="0" applyNumberFormat="0" applyBorder="0" applyAlignment="0" applyProtection="0"/>
    <xf numFmtId="0" fontId="3" fillId="10" borderId="0" applyNumberFormat="0" applyBorder="0" applyAlignment="0" applyProtection="0"/>
    <xf numFmtId="0" fontId="2" fillId="10" borderId="0" applyNumberFormat="0" applyBorder="0" applyAlignment="0" applyProtection="0"/>
    <xf numFmtId="0" fontId="3" fillId="5" borderId="0" applyNumberFormat="0" applyBorder="0" applyAlignment="0" applyProtection="0"/>
    <xf numFmtId="0" fontId="2" fillId="5" borderId="0" applyNumberFormat="0" applyBorder="0" applyAlignment="0" applyProtection="0"/>
    <xf numFmtId="0" fontId="3" fillId="8" borderId="0" applyNumberFormat="0" applyBorder="0" applyAlignment="0" applyProtection="0"/>
    <xf numFmtId="0" fontId="2" fillId="8" borderId="0" applyNumberFormat="0" applyBorder="0" applyAlignment="0" applyProtection="0"/>
    <xf numFmtId="0" fontId="3" fillId="11" borderId="0" applyNumberFormat="0" applyBorder="0" applyAlignment="0" applyProtection="0"/>
    <xf numFmtId="0" fontId="2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9" borderId="0" applyNumberFormat="0" applyBorder="0" applyAlignment="0" applyProtection="0"/>
    <xf numFmtId="0" fontId="4" fillId="9" borderId="0" applyNumberFormat="0" applyBorder="0" applyAlignment="0" applyProtection="0"/>
    <xf numFmtId="0" fontId="5" fillId="10" borderId="0" applyNumberFormat="0" applyBorder="0" applyAlignment="0" applyProtection="0"/>
    <xf numFmtId="0" fontId="4" fillId="10" borderId="0" applyNumberFormat="0" applyBorder="0" applyAlignment="0" applyProtection="0"/>
    <xf numFmtId="0" fontId="5" fillId="13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4" fillId="14" borderId="0" applyNumberFormat="0" applyBorder="0" applyAlignment="0" applyProtection="0"/>
    <xf numFmtId="0" fontId="5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172" fontId="70" fillId="0" borderId="0" applyFill="0" applyBorder="0" applyAlignment="0" applyProtection="0"/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0" fontId="10" fillId="0" borderId="0" applyNumberFormat="0" applyFill="0" applyBorder="0" applyAlignment="0" applyProtection="0"/>
    <xf numFmtId="173" fontId="11" fillId="0" borderId="0" applyAlignment="0"/>
    <xf numFmtId="0" fontId="12" fillId="0" borderId="4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70" fillId="0" borderId="0" applyNumberFormat="0" applyAlignment="0">
      <protection locked="0"/>
    </xf>
    <xf numFmtId="0" fontId="70" fillId="0" borderId="0" applyNumberFormat="0" applyAlignment="0"/>
    <xf numFmtId="0" fontId="70" fillId="0" borderId="0" applyNumberFormat="0" applyAlignment="0"/>
    <xf numFmtId="0" fontId="70" fillId="0" borderId="0" applyNumberFormat="0" applyAlignment="0">
      <protection locked="0"/>
    </xf>
    <xf numFmtId="0" fontId="70" fillId="0" borderId="0" applyNumberFormat="0" applyAlignment="0"/>
    <xf numFmtId="0" fontId="70" fillId="0" borderId="0" applyNumberFormat="0" applyAlignment="0">
      <protection locked="0"/>
    </xf>
    <xf numFmtId="0" fontId="70" fillId="0" borderId="0" applyNumberFormat="0" applyAlignment="0"/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49" fontId="15" fillId="22" borderId="5">
      <alignment horizontal="left" vertical="center"/>
      <protection locked="0"/>
    </xf>
    <xf numFmtId="49" fontId="15" fillId="22" borderId="5">
      <alignment horizontal="left" vertical="center"/>
    </xf>
    <xf numFmtId="4" fontId="15" fillId="22" borderId="5">
      <alignment horizontal="right" vertical="center"/>
      <protection locked="0"/>
    </xf>
    <xf numFmtId="4" fontId="15" fillId="22" borderId="5">
      <alignment horizontal="right" vertical="center"/>
    </xf>
    <xf numFmtId="4" fontId="16" fillId="22" borderId="5">
      <alignment horizontal="right" vertical="center"/>
      <protection locked="0"/>
    </xf>
    <xf numFmtId="49" fontId="17" fillId="22" borderId="3">
      <alignment horizontal="left" vertical="center"/>
      <protection locked="0"/>
    </xf>
    <xf numFmtId="49" fontId="17" fillId="22" borderId="3">
      <alignment horizontal="left" vertical="center"/>
    </xf>
    <xf numFmtId="49" fontId="18" fillId="22" borderId="3">
      <alignment horizontal="left" vertical="center"/>
      <protection locked="0"/>
    </xf>
    <xf numFmtId="49" fontId="18" fillId="22" borderId="3">
      <alignment horizontal="left" vertical="center"/>
    </xf>
    <xf numFmtId="4" fontId="17" fillId="22" borderId="3">
      <alignment horizontal="right" vertical="center"/>
      <protection locked="0"/>
    </xf>
    <xf numFmtId="4" fontId="17" fillId="22" borderId="3">
      <alignment horizontal="right" vertical="center"/>
    </xf>
    <xf numFmtId="4" fontId="19" fillId="22" borderId="3">
      <alignment horizontal="right" vertical="center"/>
      <protection locked="0"/>
    </xf>
    <xf numFmtId="49" fontId="8" fillId="22" borderId="3">
      <alignment horizontal="left" vertical="center"/>
      <protection locked="0"/>
    </xf>
    <xf numFmtId="49" fontId="8" fillId="22" borderId="3">
      <alignment horizontal="left" vertical="center"/>
      <protection locked="0"/>
    </xf>
    <xf numFmtId="49" fontId="8" fillId="22" borderId="3">
      <alignment horizontal="left" vertical="center"/>
    </xf>
    <xf numFmtId="49" fontId="8" fillId="22" borderId="3">
      <alignment horizontal="left" vertical="center"/>
    </xf>
    <xf numFmtId="49" fontId="16" fillId="22" borderId="3">
      <alignment horizontal="left" vertical="center"/>
      <protection locked="0"/>
    </xf>
    <xf numFmtId="49" fontId="16" fillId="22" borderId="3">
      <alignment horizontal="left" vertical="center"/>
    </xf>
    <xf numFmtId="4" fontId="8" fillId="22" borderId="3">
      <alignment horizontal="right" vertical="center"/>
      <protection locked="0"/>
    </xf>
    <xf numFmtId="4" fontId="8" fillId="22" borderId="3">
      <alignment horizontal="right" vertical="center"/>
      <protection locked="0"/>
    </xf>
    <xf numFmtId="4" fontId="8" fillId="22" borderId="3">
      <alignment horizontal="right" vertical="center"/>
    </xf>
    <xf numFmtId="4" fontId="8" fillId="22" borderId="3">
      <alignment horizontal="right" vertical="center"/>
    </xf>
    <xf numFmtId="4" fontId="16" fillId="22" borderId="3">
      <alignment horizontal="right" vertical="center"/>
      <protection locked="0"/>
    </xf>
    <xf numFmtId="49" fontId="20" fillId="22" borderId="3">
      <alignment horizontal="left" vertical="center"/>
      <protection locked="0"/>
    </xf>
    <xf numFmtId="49" fontId="20" fillId="22" borderId="3">
      <alignment horizontal="left" vertical="center"/>
    </xf>
    <xf numFmtId="49" fontId="21" fillId="22" borderId="3">
      <alignment horizontal="left" vertical="center"/>
      <protection locked="0"/>
    </xf>
    <xf numFmtId="49" fontId="21" fillId="22" borderId="3">
      <alignment horizontal="left" vertical="center"/>
    </xf>
    <xf numFmtId="4" fontId="20" fillId="22" borderId="3">
      <alignment horizontal="right" vertical="center"/>
      <protection locked="0"/>
    </xf>
    <xf numFmtId="4" fontId="20" fillId="22" borderId="3">
      <alignment horizontal="right" vertical="center"/>
    </xf>
    <xf numFmtId="4" fontId="22" fillId="22" borderId="3">
      <alignment horizontal="right" vertical="center"/>
      <protection locked="0"/>
    </xf>
    <xf numFmtId="49" fontId="23" fillId="0" borderId="3">
      <alignment horizontal="left" vertical="center"/>
      <protection locked="0"/>
    </xf>
    <xf numFmtId="49" fontId="23" fillId="0" borderId="3">
      <alignment horizontal="left" vertical="center"/>
    </xf>
    <xf numFmtId="49" fontId="24" fillId="0" borderId="3">
      <alignment horizontal="left" vertical="center"/>
      <protection locked="0"/>
    </xf>
    <xf numFmtId="49" fontId="24" fillId="0" borderId="3">
      <alignment horizontal="left" vertical="center"/>
    </xf>
    <xf numFmtId="4" fontId="23" fillId="0" borderId="3">
      <alignment horizontal="right" vertical="center"/>
      <protection locked="0"/>
    </xf>
    <xf numFmtId="4" fontId="23" fillId="0" borderId="3">
      <alignment horizontal="right" vertical="center"/>
    </xf>
    <xf numFmtId="4" fontId="24" fillId="0" borderId="3">
      <alignment horizontal="right" vertical="center"/>
      <protection locked="0"/>
    </xf>
    <xf numFmtId="49" fontId="25" fillId="0" borderId="3">
      <alignment horizontal="left" vertical="center"/>
      <protection locked="0"/>
    </xf>
    <xf numFmtId="49" fontId="25" fillId="0" borderId="3">
      <alignment horizontal="left" vertical="center"/>
    </xf>
    <xf numFmtId="49" fontId="26" fillId="0" borderId="3">
      <alignment horizontal="left" vertical="center"/>
      <protection locked="0"/>
    </xf>
    <xf numFmtId="49" fontId="26" fillId="0" borderId="3">
      <alignment horizontal="left" vertical="center"/>
    </xf>
    <xf numFmtId="4" fontId="25" fillId="0" borderId="3">
      <alignment horizontal="right" vertical="center"/>
      <protection locked="0"/>
    </xf>
    <xf numFmtId="4" fontId="25" fillId="0" borderId="3">
      <alignment horizontal="right" vertical="center"/>
    </xf>
    <xf numFmtId="49" fontId="23" fillId="0" borderId="3">
      <alignment horizontal="left" vertical="center"/>
      <protection locked="0"/>
    </xf>
    <xf numFmtId="49" fontId="24" fillId="0" borderId="3">
      <alignment horizontal="left" vertical="center"/>
      <protection locked="0"/>
    </xf>
    <xf numFmtId="4" fontId="23" fillId="0" borderId="3">
      <alignment horizontal="right" vertical="center"/>
      <protection locked="0"/>
    </xf>
    <xf numFmtId="0" fontId="27" fillId="0" borderId="6" applyNumberFormat="0" applyFill="0" applyAlignment="0" applyProtection="0"/>
    <xf numFmtId="0" fontId="9" fillId="0" borderId="0"/>
    <xf numFmtId="0" fontId="9" fillId="0" borderId="0"/>
    <xf numFmtId="0" fontId="9" fillId="0" borderId="0" applyNumberFormat="0" applyFill="0" applyAlignment="0">
      <protection locked="0"/>
    </xf>
    <xf numFmtId="4" fontId="28" fillId="7" borderId="3">
      <alignment horizontal="right" vertical="center"/>
      <protection locked="0"/>
    </xf>
    <xf numFmtId="4" fontId="28" fillId="6" borderId="3">
      <alignment horizontal="right" vertical="center"/>
      <protection locked="0"/>
    </xf>
    <xf numFmtId="4" fontId="28" fillId="20" borderId="3">
      <alignment horizontal="right" vertical="center"/>
      <protection locked="0"/>
    </xf>
    <xf numFmtId="0" fontId="29" fillId="20" borderId="7" applyNumberFormat="0" applyAlignment="0" applyProtection="0"/>
    <xf numFmtId="49" fontId="8" fillId="0" borderId="3">
      <alignment horizontal="left" vertical="center" wrapText="1"/>
      <protection locked="0"/>
    </xf>
    <xf numFmtId="49" fontId="8" fillId="0" borderId="3">
      <alignment horizontal="left" vertical="center" wrapText="1"/>
      <protection locked="0"/>
    </xf>
    <xf numFmtId="0" fontId="30" fillId="0" borderId="0" applyNumberFormat="0" applyFill="0" applyBorder="0" applyAlignment="0" applyProtection="0"/>
    <xf numFmtId="0" fontId="31" fillId="0" borderId="8" applyNumberFormat="0" applyFill="0" applyAlignment="0" applyProtection="0"/>
    <xf numFmtId="0" fontId="32" fillId="0" borderId="0" applyNumberFormat="0" applyFill="0" applyBorder="0" applyAlignment="0" applyProtection="0"/>
    <xf numFmtId="0" fontId="5" fillId="16" borderId="0" applyNumberFormat="0" applyBorder="0" applyAlignment="0" applyProtection="0"/>
    <xf numFmtId="0" fontId="4" fillId="16" borderId="0" applyNumberFormat="0" applyBorder="0" applyAlignment="0" applyProtection="0"/>
    <xf numFmtId="0" fontId="5" fillId="17" borderId="0" applyNumberFormat="0" applyBorder="0" applyAlignment="0" applyProtection="0"/>
    <xf numFmtId="0" fontId="4" fillId="17" borderId="0" applyNumberFormat="0" applyBorder="0" applyAlignment="0" applyProtection="0"/>
    <xf numFmtId="0" fontId="5" fillId="18" borderId="0" applyNumberFormat="0" applyBorder="0" applyAlignment="0" applyProtection="0"/>
    <xf numFmtId="0" fontId="4" fillId="18" borderId="0" applyNumberFormat="0" applyBorder="0" applyAlignment="0" applyProtection="0"/>
    <xf numFmtId="0" fontId="5" fillId="13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4" fillId="14" borderId="0" applyNumberFormat="0" applyBorder="0" applyAlignment="0" applyProtection="0"/>
    <xf numFmtId="0" fontId="5" fillId="19" borderId="0" applyNumberFormat="0" applyBorder="0" applyAlignment="0" applyProtection="0"/>
    <xf numFmtId="0" fontId="4" fillId="19" borderId="0" applyNumberFormat="0" applyBorder="0" applyAlignment="0" applyProtection="0"/>
    <xf numFmtId="0" fontId="33" fillId="7" borderId="1" applyNumberFormat="0" applyAlignment="0" applyProtection="0"/>
    <xf numFmtId="0" fontId="14" fillId="7" borderId="1" applyNumberFormat="0" applyAlignment="0" applyProtection="0"/>
    <xf numFmtId="0" fontId="34" fillId="20" borderId="7" applyNumberFormat="0" applyAlignment="0" applyProtection="0"/>
    <xf numFmtId="0" fontId="29" fillId="20" borderId="7" applyNumberFormat="0" applyAlignment="0" applyProtection="0"/>
    <xf numFmtId="0" fontId="35" fillId="20" borderId="1" applyNumberFormat="0" applyAlignment="0" applyProtection="0"/>
    <xf numFmtId="0" fontId="6" fillId="20" borderId="1" applyNumberFormat="0" applyAlignment="0" applyProtection="0"/>
    <xf numFmtId="174" fontId="70" fillId="0" borderId="0" applyFill="0" applyBorder="0" applyAlignment="0" applyProtection="0"/>
    <xf numFmtId="0" fontId="36" fillId="4" borderId="0" applyNumberFormat="0" applyBorder="0" applyAlignment="0" applyProtection="0"/>
    <xf numFmtId="0" fontId="37" fillId="0" borderId="9" applyNumberFormat="0" applyFill="0" applyAlignment="0" applyProtection="0"/>
    <xf numFmtId="0" fontId="38" fillId="0" borderId="9" applyNumberFormat="0" applyFill="0" applyAlignment="0" applyProtection="0"/>
    <xf numFmtId="0" fontId="37" fillId="0" borderId="9" applyNumberFormat="0" applyFill="0" applyAlignment="0" applyProtection="0"/>
    <xf numFmtId="0" fontId="39" fillId="0" borderId="10" applyNumberFormat="0" applyFill="0" applyAlignment="0" applyProtection="0"/>
    <xf numFmtId="0" fontId="40" fillId="0" borderId="10" applyNumberFormat="0" applyFill="0" applyAlignment="0" applyProtection="0"/>
    <xf numFmtId="0" fontId="39" fillId="0" borderId="10" applyNumberFormat="0" applyFill="0" applyAlignment="0" applyProtection="0"/>
    <xf numFmtId="0" fontId="41" fillId="0" borderId="4" applyNumberFormat="0" applyFill="0" applyAlignment="0" applyProtection="0"/>
    <xf numFmtId="0" fontId="12" fillId="0" borderId="4" applyNumberFormat="0" applyFill="0" applyAlignment="0" applyProtection="0"/>
    <xf numFmtId="0" fontId="4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42" fillId="0" borderId="8" applyNumberFormat="0" applyFill="0" applyAlignment="0" applyProtection="0"/>
    <xf numFmtId="0" fontId="31" fillId="0" borderId="8" applyNumberFormat="0" applyFill="0" applyAlignment="0" applyProtection="0"/>
    <xf numFmtId="0" fontId="43" fillId="21" borderId="2" applyNumberFormat="0" applyAlignment="0" applyProtection="0"/>
    <xf numFmtId="0" fontId="7" fillId="21" borderId="2" applyNumberFormat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4" fillId="23" borderId="0" applyNumberFormat="0" applyBorder="0" applyAlignment="0" applyProtection="0"/>
    <xf numFmtId="0" fontId="45" fillId="23" borderId="0" applyNumberFormat="0" applyBorder="0" applyAlignment="0" applyProtection="0"/>
    <xf numFmtId="0" fontId="44" fillId="23" borderId="0" applyNumberFormat="0" applyBorder="0" applyAlignment="0" applyProtection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9" fillId="0" borderId="0"/>
    <xf numFmtId="0" fontId="46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2" fillId="0" borderId="0"/>
    <xf numFmtId="0" fontId="2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4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70" fillId="0" borderId="0"/>
    <xf numFmtId="0" fontId="9" fillId="0" borderId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/>
    <xf numFmtId="0" fontId="9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9" fillId="0" borderId="0"/>
    <xf numFmtId="0" fontId="48" fillId="3" borderId="0" applyNumberFormat="0" applyBorder="0" applyAlignment="0" applyProtection="0"/>
    <xf numFmtId="0" fontId="49" fillId="3" borderId="0" applyNumberFormat="0" applyBorder="0" applyAlignment="0" applyProtection="0"/>
    <xf numFmtId="0" fontId="49" fillId="3" borderId="0" applyNumberFormat="0" applyBorder="0" applyAlignment="0" applyProtection="0"/>
    <xf numFmtId="0" fontId="5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70" fillId="24" borderId="11" applyNumberFormat="0" applyAlignment="0" applyProtection="0"/>
    <xf numFmtId="0" fontId="70" fillId="24" borderId="11" applyNumberFormat="0" applyAlignment="0" applyProtection="0"/>
    <xf numFmtId="0" fontId="70" fillId="24" borderId="11" applyNumberFormat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0" fontId="51" fillId="0" borderId="6" applyNumberFormat="0" applyFill="0" applyAlignment="0" applyProtection="0"/>
    <xf numFmtId="0" fontId="27" fillId="0" borderId="6" applyNumberFormat="0" applyFill="0" applyAlignment="0" applyProtection="0"/>
    <xf numFmtId="0" fontId="1" fillId="0" borderId="0"/>
    <xf numFmtId="0" fontId="52" fillId="0" borderId="0"/>
    <xf numFmtId="0" fontId="9" fillId="0" borderId="0"/>
    <xf numFmtId="0" fontId="52" fillId="0" borderId="0"/>
    <xf numFmtId="0" fontId="9" fillId="0" borderId="0"/>
    <xf numFmtId="0" fontId="52" fillId="0" borderId="0"/>
    <xf numFmtId="0" fontId="9" fillId="0" borderId="0"/>
    <xf numFmtId="0" fontId="52" fillId="0" borderId="0"/>
    <xf numFmtId="0" fontId="9" fillId="0" borderId="0"/>
    <xf numFmtId="0" fontId="52" fillId="0" borderId="0"/>
    <xf numFmtId="0" fontId="9" fillId="0" borderId="0"/>
    <xf numFmtId="0" fontId="52" fillId="0" borderId="0"/>
    <xf numFmtId="0" fontId="9" fillId="0" borderId="0"/>
    <xf numFmtId="0" fontId="9" fillId="0" borderId="0"/>
    <xf numFmtId="0" fontId="5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75" fontId="70" fillId="0" borderId="0" applyFill="0" applyBorder="0" applyAlignment="0" applyProtection="0"/>
    <xf numFmtId="176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8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9" fontId="70" fillId="0" borderId="0" applyFill="0" applyBorder="0" applyAlignment="0" applyProtection="0"/>
    <xf numFmtId="179" fontId="70" fillId="0" borderId="0" applyFill="0" applyBorder="0" applyAlignment="0" applyProtection="0"/>
    <xf numFmtId="180" fontId="70" fillId="0" borderId="0" applyFill="0" applyBorder="0" applyAlignment="0" applyProtection="0"/>
    <xf numFmtId="172" fontId="70" fillId="0" borderId="0" applyFill="0" applyBorder="0" applyAlignment="0" applyProtection="0"/>
    <xf numFmtId="172" fontId="70" fillId="0" borderId="0" applyFill="0" applyBorder="0" applyAlignment="0" applyProtection="0"/>
    <xf numFmtId="172" fontId="70" fillId="0" borderId="0" applyFill="0" applyBorder="0" applyAlignment="0" applyProtection="0"/>
    <xf numFmtId="181" fontId="70" fillId="0" borderId="0" applyFill="0" applyBorder="0" applyAlignment="0" applyProtection="0"/>
    <xf numFmtId="172" fontId="70" fillId="0" borderId="0" applyFill="0" applyBorder="0" applyAlignment="0" applyProtection="0"/>
    <xf numFmtId="0" fontId="54" fillId="4" borderId="0" applyNumberFormat="0" applyBorder="0" applyAlignment="0" applyProtection="0"/>
    <xf numFmtId="0" fontId="36" fillId="4" borderId="0" applyNumberFormat="0" applyBorder="0" applyAlignment="0" applyProtection="0"/>
    <xf numFmtId="182" fontId="56" fillId="0" borderId="0" applyFill="0" applyBorder="0">
      <alignment horizontal="center" vertical="center" wrapText="1"/>
      <protection locked="0"/>
    </xf>
    <xf numFmtId="173" fontId="55" fillId="0" borderId="0">
      <alignment wrapText="1"/>
    </xf>
    <xf numFmtId="173" fontId="11" fillId="0" borderId="0">
      <alignment wrapText="1"/>
    </xf>
  </cellStyleXfs>
  <cellXfs count="191">
    <xf numFmtId="0" fontId="0" fillId="0" borderId="0" xfId="0"/>
    <xf numFmtId="0" fontId="57" fillId="0" borderId="0" xfId="0" applyFont="1" applyFill="1" applyBorder="1" applyAlignment="1">
      <alignment vertical="center"/>
    </xf>
    <xf numFmtId="0" fontId="57" fillId="0" borderId="0" xfId="0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vertical="center"/>
    </xf>
    <xf numFmtId="0" fontId="58" fillId="0" borderId="0" xfId="0" applyFont="1" applyFill="1" applyBorder="1" applyAlignment="1">
      <alignment horizontal="left" vertical="center"/>
    </xf>
    <xf numFmtId="0" fontId="58" fillId="0" borderId="0" xfId="0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57" fillId="0" borderId="3" xfId="0" applyFont="1" applyFill="1" applyBorder="1" applyAlignment="1">
      <alignment horizontal="center" vertical="center" wrapText="1"/>
    </xf>
    <xf numFmtId="0" fontId="58" fillId="0" borderId="12" xfId="0" applyFont="1" applyFill="1" applyBorder="1" applyAlignment="1">
      <alignment vertical="center" wrapText="1"/>
    </xf>
    <xf numFmtId="0" fontId="58" fillId="0" borderId="0" xfId="0" applyFont="1" applyFill="1" applyBorder="1" applyAlignment="1">
      <alignment vertical="center" wrapText="1"/>
    </xf>
    <xf numFmtId="0" fontId="57" fillId="0" borderId="0" xfId="0" applyFont="1" applyFill="1" applyAlignment="1">
      <alignment horizontal="left" vertical="center"/>
    </xf>
    <xf numFmtId="0" fontId="57" fillId="0" borderId="3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vertical="center"/>
    </xf>
    <xf numFmtId="0" fontId="57" fillId="0" borderId="3" xfId="185" applyNumberFormat="1" applyFont="1" applyFill="1" applyBorder="1" applyAlignment="1">
      <alignment vertical="center" wrapText="1"/>
      <protection locked="0"/>
    </xf>
    <xf numFmtId="0" fontId="57" fillId="0" borderId="3" xfId="185" applyNumberFormat="1" applyFont="1" applyFill="1" applyBorder="1" applyAlignment="1">
      <alignment horizontal="center" vertical="center" wrapText="1"/>
      <protection locked="0"/>
    </xf>
    <xf numFmtId="183" fontId="57" fillId="0" borderId="3" xfId="185" applyNumberFormat="1" applyFont="1" applyFill="1" applyBorder="1" applyAlignment="1">
      <alignment vertical="center" wrapText="1"/>
      <protection locked="0"/>
    </xf>
    <xf numFmtId="183" fontId="57" fillId="0" borderId="3" xfId="0" applyNumberFormat="1" applyFont="1" applyFill="1" applyBorder="1" applyAlignment="1">
      <alignment horizontal="left" vertical="center" wrapText="1"/>
    </xf>
    <xf numFmtId="183" fontId="62" fillId="0" borderId="3" xfId="0" applyNumberFormat="1" applyFont="1" applyFill="1" applyBorder="1" applyAlignment="1">
      <alignment horizontal="left" vertical="center" wrapText="1"/>
    </xf>
    <xf numFmtId="0" fontId="65" fillId="0" borderId="0" xfId="0" applyFont="1" applyFill="1" applyBorder="1" applyAlignment="1">
      <alignment vertical="center"/>
    </xf>
    <xf numFmtId="183" fontId="62" fillId="0" borderId="3" xfId="185" applyNumberFormat="1" applyFont="1" applyFill="1" applyBorder="1" applyAlignment="1">
      <alignment vertical="center" wrapText="1"/>
      <protection locked="0"/>
    </xf>
    <xf numFmtId="0" fontId="62" fillId="0" borderId="3" xfId="0" applyFont="1" applyFill="1" applyBorder="1" applyAlignment="1">
      <alignment horizontal="center" vertical="center"/>
    </xf>
    <xf numFmtId="0" fontId="62" fillId="0" borderId="3" xfId="185" applyNumberFormat="1" applyFont="1" applyFill="1" applyBorder="1" applyAlignment="1">
      <alignment vertical="center" wrapText="1"/>
      <protection locked="0"/>
    </xf>
    <xf numFmtId="0" fontId="62" fillId="0" borderId="3" xfId="0" applyFont="1" applyFill="1" applyBorder="1" applyAlignment="1">
      <alignment vertical="center" wrapText="1"/>
    </xf>
    <xf numFmtId="0" fontId="62" fillId="22" borderId="3" xfId="0" applyFont="1" applyFill="1" applyBorder="1" applyAlignment="1">
      <alignment horizontal="center" vertical="center"/>
    </xf>
    <xf numFmtId="0" fontId="62" fillId="0" borderId="3" xfId="0" applyFont="1" applyFill="1" applyBorder="1" applyAlignment="1" applyProtection="1">
      <alignment vertical="center" wrapText="1"/>
      <protection locked="0"/>
    </xf>
    <xf numFmtId="0" fontId="57" fillId="0" borderId="3" xfId="0" applyFont="1" applyFill="1" applyBorder="1" applyAlignment="1">
      <alignment horizontal="left" vertical="center" wrapText="1"/>
    </xf>
    <xf numFmtId="0" fontId="57" fillId="0" borderId="3" xfId="0" applyFont="1" applyFill="1" applyBorder="1" applyAlignment="1">
      <alignment horizontal="center"/>
    </xf>
    <xf numFmtId="0" fontId="62" fillId="0" borderId="3" xfId="0" applyFont="1" applyFill="1" applyBorder="1" applyAlignment="1">
      <alignment horizontal="center"/>
    </xf>
    <xf numFmtId="0" fontId="62" fillId="0" borderId="3" xfId="0" applyFont="1" applyFill="1" applyBorder="1" applyAlignment="1">
      <alignment horizontal="left" vertical="center" wrapText="1"/>
    </xf>
    <xf numFmtId="0" fontId="57" fillId="22" borderId="3" xfId="0" applyFont="1" applyFill="1" applyBorder="1" applyAlignment="1">
      <alignment horizontal="left" vertical="center" wrapText="1"/>
    </xf>
    <xf numFmtId="0" fontId="57" fillId="22" borderId="3" xfId="251" applyFont="1" applyFill="1" applyBorder="1" applyAlignment="1">
      <alignment horizontal="left" vertical="center" wrapText="1"/>
    </xf>
    <xf numFmtId="0" fontId="57" fillId="0" borderId="3" xfId="251" applyFont="1" applyFill="1" applyBorder="1" applyAlignment="1">
      <alignment horizontal="center" vertical="center"/>
    </xf>
    <xf numFmtId="0" fontId="62" fillId="22" borderId="3" xfId="251" applyFont="1" applyFill="1" applyBorder="1" applyAlignment="1">
      <alignment horizontal="left" vertical="center" wrapText="1"/>
    </xf>
    <xf numFmtId="0" fontId="62" fillId="0" borderId="3" xfId="251" applyFont="1" applyFill="1" applyBorder="1" applyAlignment="1">
      <alignment horizontal="center" vertical="center"/>
    </xf>
    <xf numFmtId="0" fontId="66" fillId="0" borderId="0" xfId="0" applyFont="1" applyFill="1" applyBorder="1" applyAlignment="1">
      <alignment vertical="center"/>
    </xf>
    <xf numFmtId="0" fontId="57" fillId="0" borderId="3" xfId="0" applyNumberFormat="1" applyFont="1" applyFill="1" applyBorder="1" applyAlignment="1">
      <alignment horizontal="center" vertical="center" wrapText="1"/>
    </xf>
    <xf numFmtId="0" fontId="67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vertical="center"/>
    </xf>
    <xf numFmtId="0" fontId="57" fillId="0" borderId="3" xfId="0" applyNumberFormat="1" applyFont="1" applyFill="1" applyBorder="1" applyAlignment="1">
      <alignment horizontal="center" vertical="center"/>
    </xf>
    <xf numFmtId="0" fontId="62" fillId="0" borderId="3" xfId="0" applyNumberFormat="1" applyFont="1" applyFill="1" applyBorder="1" applyAlignment="1">
      <alignment horizontal="center" vertical="center"/>
    </xf>
    <xf numFmtId="0" fontId="57" fillId="0" borderId="13" xfId="0" applyFont="1" applyFill="1" applyBorder="1" applyAlignment="1" applyProtection="1">
      <alignment horizontal="left" vertical="center" wrapText="1"/>
      <protection locked="0"/>
    </xf>
    <xf numFmtId="0" fontId="57" fillId="0" borderId="13" xfId="0" applyFont="1" applyFill="1" applyBorder="1" applyAlignment="1">
      <alignment horizontal="center" vertical="center"/>
    </xf>
    <xf numFmtId="0" fontId="57" fillId="0" borderId="3" xfId="0" applyFont="1" applyFill="1" applyBorder="1" applyAlignment="1" applyProtection="1">
      <alignment horizontal="left" vertical="center" wrapText="1"/>
      <protection locked="0"/>
    </xf>
    <xf numFmtId="0" fontId="57" fillId="0" borderId="14" xfId="0" applyFont="1" applyFill="1" applyBorder="1" applyAlignment="1" applyProtection="1">
      <alignment horizontal="left" vertical="center" wrapText="1"/>
      <protection locked="0"/>
    </xf>
    <xf numFmtId="0" fontId="57" fillId="0" borderId="14" xfId="0" applyFont="1" applyFill="1" applyBorder="1" applyAlignment="1">
      <alignment horizontal="center" vertical="center"/>
    </xf>
    <xf numFmtId="0" fontId="68" fillId="0" borderId="0" xfId="0" applyFont="1" applyFill="1" applyBorder="1" applyAlignment="1">
      <alignment horizontal="center" vertical="center"/>
    </xf>
    <xf numFmtId="0" fontId="57" fillId="22" borderId="3" xfId="0" applyFont="1" applyFill="1" applyBorder="1" applyAlignment="1">
      <alignment horizontal="center" vertical="center"/>
    </xf>
    <xf numFmtId="0" fontId="62" fillId="0" borderId="3" xfId="0" applyFont="1" applyFill="1" applyBorder="1" applyAlignment="1" applyProtection="1">
      <alignment horizontal="left" vertical="center" wrapText="1"/>
      <protection locked="0"/>
    </xf>
    <xf numFmtId="0" fontId="62" fillId="0" borderId="13" xfId="0" applyFont="1" applyFill="1" applyBorder="1" applyAlignment="1">
      <alignment horizontal="left" vertical="center"/>
    </xf>
    <xf numFmtId="0" fontId="62" fillId="0" borderId="13" xfId="0" applyFont="1" applyFill="1" applyBorder="1" applyAlignment="1">
      <alignment horizontal="center" vertical="center"/>
    </xf>
    <xf numFmtId="0" fontId="62" fillId="0" borderId="13" xfId="0" applyFont="1" applyFill="1" applyBorder="1" applyAlignment="1" applyProtection="1">
      <alignment horizontal="left" vertical="center" wrapText="1"/>
      <protection locked="0"/>
    </xf>
    <xf numFmtId="49" fontId="62" fillId="0" borderId="13" xfId="0" applyNumberFormat="1" applyFont="1" applyFill="1" applyBorder="1" applyAlignment="1">
      <alignment horizontal="center" vertical="center"/>
    </xf>
    <xf numFmtId="49" fontId="57" fillId="0" borderId="3" xfId="0" applyNumberFormat="1" applyFont="1" applyFill="1" applyBorder="1" applyAlignment="1">
      <alignment horizontal="center" vertical="center"/>
    </xf>
    <xf numFmtId="49" fontId="62" fillId="0" borderId="3" xfId="0" applyNumberFormat="1" applyFont="1" applyFill="1" applyBorder="1" applyAlignment="1">
      <alignment horizontal="center" vertical="center"/>
    </xf>
    <xf numFmtId="0" fontId="62" fillId="22" borderId="3" xfId="0" applyFont="1" applyFill="1" applyBorder="1" applyAlignment="1" applyProtection="1">
      <alignment horizontal="left" vertical="center" wrapText="1"/>
      <protection locked="0"/>
    </xf>
    <xf numFmtId="0" fontId="62" fillId="0" borderId="0" xfId="0" applyFont="1" applyFill="1" applyBorder="1" applyAlignment="1" applyProtection="1">
      <alignment horizontal="left" vertical="center"/>
      <protection locked="0"/>
    </xf>
    <xf numFmtId="0" fontId="62" fillId="0" borderId="0" xfId="0" applyFont="1" applyFill="1" applyBorder="1" applyAlignment="1">
      <alignment horizontal="left" wrapText="1"/>
    </xf>
    <xf numFmtId="0" fontId="57" fillId="0" borderId="0" xfId="0" applyFont="1" applyFill="1" applyBorder="1" applyAlignment="1">
      <alignment horizontal="center"/>
    </xf>
    <xf numFmtId="0" fontId="57" fillId="0" borderId="0" xfId="0" applyFont="1" applyFill="1" applyBorder="1" applyAlignment="1">
      <alignment horizontal="center" vertical="top"/>
    </xf>
    <xf numFmtId="0" fontId="57" fillId="0" borderId="0" xfId="0" applyFont="1" applyFill="1" applyBorder="1" applyAlignment="1">
      <alignment vertical="top"/>
    </xf>
    <xf numFmtId="0" fontId="57" fillId="0" borderId="0" xfId="0" applyFont="1" applyFill="1" applyBorder="1" applyAlignment="1">
      <alignment vertical="center" wrapText="1"/>
    </xf>
    <xf numFmtId="198" fontId="57" fillId="25" borderId="15" xfId="0" applyNumberFormat="1" applyFont="1" applyFill="1" applyBorder="1" applyAlignment="1">
      <alignment horizontal="center" vertical="center" wrapText="1"/>
    </xf>
    <xf numFmtId="0" fontId="57" fillId="0" borderId="0" xfId="0" applyFont="1" applyAlignment="1">
      <alignment vertical="center"/>
    </xf>
    <xf numFmtId="0" fontId="73" fillId="0" borderId="15" xfId="0" applyFont="1" applyBorder="1" applyAlignment="1">
      <alignment vertical="center" wrapText="1"/>
    </xf>
    <xf numFmtId="175" fontId="57" fillId="26" borderId="3" xfId="0" applyNumberFormat="1" applyFont="1" applyFill="1" applyBorder="1" applyAlignment="1">
      <alignment horizontal="right" vertical="center" wrapText="1"/>
    </xf>
    <xf numFmtId="175" fontId="73" fillId="26" borderId="3" xfId="0" applyNumberFormat="1" applyFont="1" applyFill="1" applyBorder="1" applyAlignment="1">
      <alignment horizontal="center" vertical="center" wrapText="1"/>
    </xf>
    <xf numFmtId="184" fontId="62" fillId="25" borderId="0" xfId="0" applyNumberFormat="1" applyFont="1" applyFill="1" applyBorder="1" applyAlignment="1">
      <alignment horizontal="right" vertical="center" wrapText="1"/>
    </xf>
    <xf numFmtId="3" fontId="62" fillId="26" borderId="3" xfId="0" applyNumberFormat="1" applyFont="1" applyFill="1" applyBorder="1" applyAlignment="1">
      <alignment horizontal="center" vertical="center" wrapText="1"/>
    </xf>
    <xf numFmtId="0" fontId="62" fillId="27" borderId="3" xfId="0" applyFont="1" applyFill="1" applyBorder="1" applyAlignment="1">
      <alignment horizontal="center" vertical="center"/>
    </xf>
    <xf numFmtId="175" fontId="62" fillId="28" borderId="3" xfId="0" applyNumberFormat="1" applyFont="1" applyFill="1" applyBorder="1" applyAlignment="1">
      <alignment horizontal="center" vertical="center" wrapText="1"/>
    </xf>
    <xf numFmtId="175" fontId="57" fillId="28" borderId="3" xfId="0" applyNumberFormat="1" applyFont="1" applyFill="1" applyBorder="1" applyAlignment="1">
      <alignment horizontal="center" vertical="center" wrapText="1"/>
    </xf>
    <xf numFmtId="175" fontId="57" fillId="25" borderId="3" xfId="0" applyNumberFormat="1" applyFont="1" applyFill="1" applyBorder="1" applyAlignment="1">
      <alignment horizontal="center" vertical="center" wrapText="1"/>
    </xf>
    <xf numFmtId="183" fontId="57" fillId="26" borderId="3" xfId="0" applyNumberFormat="1" applyFont="1" applyFill="1" applyBorder="1" applyAlignment="1">
      <alignment horizontal="center" vertical="center" wrapText="1"/>
    </xf>
    <xf numFmtId="1" fontId="57" fillId="26" borderId="3" xfId="0" applyNumberFormat="1" applyFont="1" applyFill="1" applyBorder="1" applyAlignment="1">
      <alignment horizontal="right" vertical="center" wrapText="1"/>
    </xf>
    <xf numFmtId="175" fontId="57" fillId="27" borderId="3" xfId="0" applyNumberFormat="1" applyFont="1" applyFill="1" applyBorder="1" applyAlignment="1">
      <alignment horizontal="center" vertical="center" wrapText="1"/>
    </xf>
    <xf numFmtId="189" fontId="57" fillId="25" borderId="15" xfId="0" applyNumberFormat="1" applyFont="1" applyFill="1" applyBorder="1" applyAlignment="1">
      <alignment horizontal="center" vertical="center" wrapText="1"/>
    </xf>
    <xf numFmtId="183" fontId="62" fillId="26" borderId="3" xfId="0" applyNumberFormat="1" applyFont="1" applyFill="1" applyBorder="1" applyAlignment="1">
      <alignment horizontal="center" vertical="center" wrapText="1"/>
    </xf>
    <xf numFmtId="175" fontId="64" fillId="27" borderId="3" xfId="0" applyNumberFormat="1" applyFont="1" applyFill="1" applyBorder="1" applyAlignment="1">
      <alignment horizontal="center" vertical="center" wrapText="1"/>
    </xf>
    <xf numFmtId="175" fontId="62" fillId="27" borderId="3" xfId="0" applyNumberFormat="1" applyFont="1" applyFill="1" applyBorder="1" applyAlignment="1">
      <alignment horizontal="center" vertical="center" wrapText="1"/>
    </xf>
    <xf numFmtId="175" fontId="62" fillId="26" borderId="3" xfId="0" applyNumberFormat="1" applyFont="1" applyFill="1" applyBorder="1" applyAlignment="1">
      <alignment horizontal="center" vertical="center" wrapText="1"/>
    </xf>
    <xf numFmtId="0" fontId="57" fillId="25" borderId="3" xfId="0" applyFont="1" applyFill="1" applyBorder="1" applyAlignment="1">
      <alignment horizontal="center" vertical="center" wrapText="1"/>
    </xf>
    <xf numFmtId="0" fontId="57" fillId="25" borderId="0" xfId="0" applyFont="1" applyFill="1" applyAlignment="1">
      <alignment horizontal="left" vertical="center"/>
    </xf>
    <xf numFmtId="0" fontId="58" fillId="25" borderId="0" xfId="0" applyFont="1" applyFill="1" applyBorder="1" applyAlignment="1">
      <alignment vertical="center" wrapText="1"/>
    </xf>
    <xf numFmtId="0" fontId="58" fillId="25" borderId="12" xfId="0" applyFont="1" applyFill="1" applyBorder="1" applyAlignment="1">
      <alignment vertical="center" wrapText="1"/>
    </xf>
    <xf numFmtId="0" fontId="73" fillId="25" borderId="16" xfId="0" applyFont="1" applyFill="1" applyBorder="1" applyAlignment="1">
      <alignment vertical="center" wrapText="1"/>
    </xf>
    <xf numFmtId="0" fontId="73" fillId="25" borderId="0" xfId="0" applyFont="1" applyFill="1" applyAlignment="1">
      <alignment horizontal="right" vertical="center"/>
    </xf>
    <xf numFmtId="0" fontId="0" fillId="25" borderId="0" xfId="0" applyFill="1" applyBorder="1" applyAlignment="1">
      <alignment horizontal="left" vertical="center" wrapText="1"/>
    </xf>
    <xf numFmtId="0" fontId="58" fillId="25" borderId="0" xfId="0" applyFont="1" applyFill="1" applyBorder="1" applyAlignment="1">
      <alignment horizontal="center" vertical="center"/>
    </xf>
    <xf numFmtId="0" fontId="58" fillId="25" borderId="0" xfId="0" applyFont="1" applyFill="1" applyBorder="1" applyAlignment="1">
      <alignment horizontal="left" vertical="center" wrapText="1"/>
    </xf>
    <xf numFmtId="0" fontId="60" fillId="25" borderId="0" xfId="0" applyFont="1" applyFill="1" applyBorder="1" applyAlignment="1">
      <alignment horizontal="center" vertical="center"/>
    </xf>
    <xf numFmtId="0" fontId="58" fillId="25" borderId="0" xfId="0" applyFont="1" applyFill="1" applyAlignment="1">
      <alignment horizontal="left" vertical="center"/>
    </xf>
    <xf numFmtId="0" fontId="58" fillId="25" borderId="0" xfId="0" applyFont="1" applyFill="1" applyBorder="1" applyAlignment="1">
      <alignment vertical="center"/>
    </xf>
    <xf numFmtId="0" fontId="57" fillId="25" borderId="0" xfId="0" applyFont="1" applyFill="1" applyBorder="1" applyAlignment="1">
      <alignment horizontal="center" vertical="center"/>
    </xf>
    <xf numFmtId="175" fontId="57" fillId="26" borderId="3" xfId="0" applyNumberFormat="1" applyFont="1" applyFill="1" applyBorder="1" applyAlignment="1">
      <alignment horizontal="center" vertical="center" wrapText="1"/>
    </xf>
    <xf numFmtId="0" fontId="57" fillId="25" borderId="3" xfId="0" applyFont="1" applyFill="1" applyBorder="1" applyAlignment="1">
      <alignment horizontal="center" vertical="center" wrapText="1"/>
    </xf>
    <xf numFmtId="0" fontId="72" fillId="0" borderId="0" xfId="0" applyFont="1" applyFill="1" applyBorder="1" applyAlignment="1">
      <alignment horizontal="left" wrapText="1"/>
    </xf>
    <xf numFmtId="0" fontId="57" fillId="25" borderId="0" xfId="0" applyFont="1" applyFill="1" applyBorder="1" applyAlignment="1">
      <alignment vertical="top"/>
    </xf>
    <xf numFmtId="184" fontId="57" fillId="25" borderId="0" xfId="0" applyNumberFormat="1" applyFont="1" applyFill="1" applyBorder="1" applyAlignment="1">
      <alignment wrapText="1"/>
    </xf>
    <xf numFmtId="0" fontId="73" fillId="25" borderId="0" xfId="0" applyFont="1" applyFill="1" applyBorder="1" applyAlignment="1">
      <alignment vertical="center"/>
    </xf>
    <xf numFmtId="0" fontId="73" fillId="25" borderId="0" xfId="0" applyFont="1" applyFill="1" applyAlignment="1">
      <alignment horizontal="left" vertical="center"/>
    </xf>
    <xf numFmtId="0" fontId="74" fillId="25" borderId="0" xfId="0" applyFont="1" applyFill="1" applyAlignment="1">
      <alignment horizontal="left" vertical="center"/>
    </xf>
    <xf numFmtId="0" fontId="73" fillId="25" borderId="0" xfId="0" applyFont="1" applyFill="1" applyAlignment="1">
      <alignment vertical="center"/>
    </xf>
    <xf numFmtId="0" fontId="73" fillId="25" borderId="0" xfId="0" applyFont="1" applyFill="1" applyBorder="1" applyAlignment="1">
      <alignment horizontal="right" vertical="center"/>
    </xf>
    <xf numFmtId="0" fontId="73" fillId="25" borderId="12" xfId="0" applyFont="1" applyFill="1" applyBorder="1" applyAlignment="1">
      <alignment vertical="center" wrapText="1"/>
    </xf>
    <xf numFmtId="0" fontId="73" fillId="25" borderId="0" xfId="0" applyFont="1" applyFill="1" applyBorder="1" applyAlignment="1">
      <alignment vertical="center" wrapText="1"/>
    </xf>
    <xf numFmtId="0" fontId="73" fillId="25" borderId="3" xfId="0" applyFont="1" applyFill="1" applyBorder="1" applyAlignment="1">
      <alignment horizontal="center" vertical="center" wrapText="1"/>
    </xf>
    <xf numFmtId="175" fontId="75" fillId="26" borderId="3" xfId="0" applyNumberFormat="1" applyFont="1" applyFill="1" applyBorder="1" applyAlignment="1">
      <alignment horizontal="center" vertical="center" wrapText="1"/>
    </xf>
    <xf numFmtId="175" fontId="75" fillId="27" borderId="3" xfId="0" applyNumberFormat="1" applyFont="1" applyFill="1" applyBorder="1" applyAlignment="1">
      <alignment horizontal="center" vertical="center" wrapText="1"/>
    </xf>
    <xf numFmtId="175" fontId="73" fillId="27" borderId="3" xfId="0" applyNumberFormat="1" applyFont="1" applyFill="1" applyBorder="1" applyAlignment="1">
      <alignment horizontal="center" vertical="center" wrapText="1"/>
    </xf>
    <xf numFmtId="1" fontId="73" fillId="26" borderId="3" xfId="0" applyNumberFormat="1" applyFont="1" applyFill="1" applyBorder="1" applyAlignment="1">
      <alignment horizontal="right" vertical="center" wrapText="1"/>
    </xf>
    <xf numFmtId="183" fontId="73" fillId="26" borderId="3" xfId="0" applyNumberFormat="1" applyFont="1" applyFill="1" applyBorder="1" applyAlignment="1">
      <alignment horizontal="center" vertical="center" wrapText="1"/>
    </xf>
    <xf numFmtId="0" fontId="75" fillId="27" borderId="3" xfId="0" applyFont="1" applyFill="1" applyBorder="1" applyAlignment="1">
      <alignment horizontal="center" vertical="center"/>
    </xf>
    <xf numFmtId="184" fontId="75" fillId="25" borderId="0" xfId="0" applyNumberFormat="1" applyFont="1" applyFill="1" applyBorder="1" applyAlignment="1">
      <alignment horizontal="right" vertical="center" wrapText="1"/>
    </xf>
    <xf numFmtId="0" fontId="73" fillId="25" borderId="0" xfId="0" applyFont="1" applyFill="1" applyBorder="1" applyAlignment="1">
      <alignment vertical="top"/>
    </xf>
    <xf numFmtId="0" fontId="57" fillId="25" borderId="0" xfId="0" applyFont="1" applyFill="1" applyBorder="1" applyAlignment="1">
      <alignment vertical="center"/>
    </xf>
    <xf numFmtId="0" fontId="58" fillId="25" borderId="0" xfId="0" applyFont="1" applyFill="1" applyBorder="1" applyAlignment="1">
      <alignment horizontal="left" vertical="center"/>
    </xf>
    <xf numFmtId="0" fontId="58" fillId="25" borderId="0" xfId="0" applyFont="1" applyFill="1" applyBorder="1" applyAlignment="1">
      <alignment horizontal="center" vertical="center" wrapText="1"/>
    </xf>
    <xf numFmtId="0" fontId="73" fillId="25" borderId="15" xfId="0" applyFont="1" applyFill="1" applyBorder="1" applyAlignment="1">
      <alignment vertical="center" wrapText="1"/>
    </xf>
    <xf numFmtId="0" fontId="73" fillId="25" borderId="15" xfId="0" applyFont="1" applyFill="1" applyBorder="1" applyAlignment="1">
      <alignment horizontal="center" vertical="center" wrapText="1"/>
    </xf>
    <xf numFmtId="49" fontId="73" fillId="25" borderId="15" xfId="0" applyNumberFormat="1" applyFont="1" applyFill="1" applyBorder="1" applyAlignment="1">
      <alignment horizontal="center" vertical="center" wrapText="1"/>
    </xf>
    <xf numFmtId="0" fontId="73" fillId="25" borderId="17" xfId="0" applyFont="1" applyFill="1" applyBorder="1" applyAlignment="1">
      <alignment vertical="center" wrapText="1"/>
    </xf>
    <xf numFmtId="0" fontId="73" fillId="25" borderId="15" xfId="0" applyFont="1" applyFill="1" applyBorder="1" applyAlignment="1">
      <alignment vertical="center"/>
    </xf>
    <xf numFmtId="183" fontId="75" fillId="26" borderId="3" xfId="0" applyNumberFormat="1" applyFont="1" applyFill="1" applyBorder="1" applyAlignment="1">
      <alignment horizontal="center" vertical="center" wrapText="1"/>
    </xf>
    <xf numFmtId="3" fontId="57" fillId="25" borderId="3" xfId="0" applyNumberFormat="1" applyFont="1" applyFill="1" applyBorder="1" applyAlignment="1">
      <alignment horizontal="right" vertical="center" wrapText="1"/>
    </xf>
    <xf numFmtId="3" fontId="57" fillId="27" borderId="3" xfId="0" applyNumberFormat="1" applyFont="1" applyFill="1" applyBorder="1" applyAlignment="1">
      <alignment horizontal="right" vertical="center" wrapText="1"/>
    </xf>
    <xf numFmtId="183" fontId="73" fillId="27" borderId="3" xfId="0" applyNumberFormat="1" applyFont="1" applyFill="1" applyBorder="1" applyAlignment="1">
      <alignment horizontal="center" vertical="center" wrapText="1"/>
    </xf>
    <xf numFmtId="184" fontId="62" fillId="27" borderId="3" xfId="0" applyNumberFormat="1" applyFont="1" applyFill="1" applyBorder="1" applyAlignment="1">
      <alignment horizontal="center" vertical="center" wrapText="1"/>
    </xf>
    <xf numFmtId="184" fontId="62" fillId="25" borderId="3" xfId="0" applyNumberFormat="1" applyFont="1" applyFill="1" applyBorder="1" applyAlignment="1">
      <alignment horizontal="center" vertical="center" wrapText="1"/>
    </xf>
    <xf numFmtId="198" fontId="57" fillId="25" borderId="15" xfId="0" applyNumberFormat="1" applyFont="1" applyFill="1" applyBorder="1" applyAlignment="1">
      <alignment horizontal="right" vertical="center" wrapText="1"/>
    </xf>
    <xf numFmtId="184" fontId="57" fillId="27" borderId="3" xfId="0" applyNumberFormat="1" applyFont="1" applyFill="1" applyBorder="1" applyAlignment="1">
      <alignment horizontal="center" vertical="center" wrapText="1"/>
    </xf>
    <xf numFmtId="184" fontId="57" fillId="25" borderId="3" xfId="0" applyNumberFormat="1" applyFont="1" applyFill="1" applyBorder="1" applyAlignment="1">
      <alignment horizontal="center" vertical="center" wrapText="1"/>
    </xf>
    <xf numFmtId="175" fontId="73" fillId="25" borderId="3" xfId="0" applyNumberFormat="1" applyFont="1" applyFill="1" applyBorder="1" applyAlignment="1">
      <alignment horizontal="center" vertical="center" wrapText="1"/>
    </xf>
    <xf numFmtId="175" fontId="73" fillId="28" borderId="3" xfId="0" applyNumberFormat="1" applyFont="1" applyFill="1" applyBorder="1" applyAlignment="1">
      <alignment horizontal="center" vertical="center" wrapText="1"/>
    </xf>
    <xf numFmtId="175" fontId="75" fillId="28" borderId="3" xfId="0" applyNumberFormat="1" applyFont="1" applyFill="1" applyBorder="1" applyAlignment="1">
      <alignment horizontal="center" vertical="center" wrapText="1"/>
    </xf>
    <xf numFmtId="175" fontId="57" fillId="25" borderId="3" xfId="0" applyNumberFormat="1" applyFont="1" applyFill="1" applyBorder="1" applyAlignment="1">
      <alignment horizontal="right" vertical="center" wrapText="1"/>
    </xf>
    <xf numFmtId="3" fontId="62" fillId="26" borderId="3" xfId="0" applyNumberFormat="1" applyFont="1" applyFill="1" applyBorder="1" applyAlignment="1">
      <alignment horizontal="right" vertical="center" wrapText="1"/>
    </xf>
    <xf numFmtId="3" fontId="75" fillId="26" borderId="3" xfId="0" applyNumberFormat="1" applyFont="1" applyFill="1" applyBorder="1" applyAlignment="1">
      <alignment horizontal="center" vertical="center" wrapText="1"/>
    </xf>
    <xf numFmtId="184" fontId="57" fillId="25" borderId="0" xfId="0" applyNumberFormat="1" applyFont="1" applyFill="1" applyBorder="1" applyAlignment="1">
      <alignment horizontal="center" vertical="center" wrapText="1"/>
    </xf>
    <xf numFmtId="184" fontId="69" fillId="25" borderId="0" xfId="0" applyNumberFormat="1" applyFont="1" applyFill="1" applyBorder="1" applyAlignment="1"/>
    <xf numFmtId="0" fontId="57" fillId="25" borderId="0" xfId="0" applyFont="1" applyFill="1" applyAlignment="1">
      <alignment horizontal="left" vertical="top"/>
    </xf>
    <xf numFmtId="0" fontId="62" fillId="0" borderId="3" xfId="0" applyFont="1" applyFill="1" applyBorder="1" applyAlignment="1">
      <alignment horizontal="center" vertical="center"/>
    </xf>
    <xf numFmtId="0" fontId="62" fillId="0" borderId="3" xfId="0" applyFont="1" applyFill="1" applyBorder="1" applyAlignment="1">
      <alignment horizontal="center" vertical="center" wrapText="1"/>
    </xf>
    <xf numFmtId="0" fontId="62" fillId="0" borderId="3" xfId="0" applyFont="1" applyFill="1" applyBorder="1" applyAlignment="1" applyProtection="1">
      <alignment vertical="center" wrapText="1"/>
      <protection locked="0"/>
    </xf>
    <xf numFmtId="0" fontId="62" fillId="0" borderId="3" xfId="251" applyFont="1" applyFill="1" applyBorder="1" applyAlignment="1">
      <alignment horizontal="center" vertical="center" wrapText="1"/>
    </xf>
    <xf numFmtId="0" fontId="62" fillId="0" borderId="3" xfId="0" applyFont="1" applyFill="1" applyBorder="1" applyAlignment="1" applyProtection="1">
      <alignment horizontal="center" vertical="center"/>
      <protection locked="0"/>
    </xf>
    <xf numFmtId="0" fontId="62" fillId="0" borderId="3" xfId="243" applyNumberFormat="1" applyFont="1" applyFill="1" applyBorder="1" applyAlignment="1">
      <alignment horizontal="center" vertical="center" wrapText="1"/>
    </xf>
    <xf numFmtId="0" fontId="61" fillId="0" borderId="0" xfId="0" applyFont="1" applyFill="1" applyBorder="1" applyAlignment="1">
      <alignment horizontal="center" vertical="center"/>
    </xf>
    <xf numFmtId="0" fontId="57" fillId="0" borderId="3" xfId="0" applyFont="1" applyFill="1" applyBorder="1" applyAlignment="1">
      <alignment horizontal="center" vertical="center"/>
    </xf>
    <xf numFmtId="0" fontId="57" fillId="0" borderId="3" xfId="0" applyFont="1" applyFill="1" applyBorder="1" applyAlignment="1">
      <alignment horizontal="center" vertical="center" wrapText="1"/>
    </xf>
    <xf numFmtId="0" fontId="57" fillId="25" borderId="3" xfId="0" applyFont="1" applyFill="1" applyBorder="1" applyAlignment="1">
      <alignment horizontal="center" vertical="center" wrapText="1"/>
    </xf>
    <xf numFmtId="0" fontId="73" fillId="25" borderId="3" xfId="0" applyFont="1" applyFill="1" applyBorder="1" applyAlignment="1">
      <alignment horizontal="center" vertical="center" wrapText="1"/>
    </xf>
    <xf numFmtId="0" fontId="57" fillId="0" borderId="19" xfId="0" applyFont="1" applyBorder="1" applyAlignment="1">
      <alignment horizontal="left" vertical="center" wrapText="1"/>
    </xf>
    <xf numFmtId="0" fontId="57" fillId="0" borderId="20" xfId="0" applyFont="1" applyBorder="1" applyAlignment="1">
      <alignment horizontal="left" vertical="center" wrapText="1"/>
    </xf>
    <xf numFmtId="0" fontId="57" fillId="0" borderId="21" xfId="0" applyFont="1" applyBorder="1" applyAlignment="1">
      <alignment horizontal="left" vertical="center" wrapText="1"/>
    </xf>
    <xf numFmtId="0" fontId="57" fillId="0" borderId="22" xfId="0" applyFont="1" applyBorder="1" applyAlignment="1">
      <alignment horizontal="left" vertical="center" wrapText="1"/>
    </xf>
    <xf numFmtId="0" fontId="57" fillId="0" borderId="23" xfId="0" applyFont="1" applyBorder="1" applyAlignment="1">
      <alignment horizontal="left" vertical="center" wrapText="1"/>
    </xf>
    <xf numFmtId="0" fontId="57" fillId="0" borderId="24" xfId="0" applyFont="1" applyBorder="1" applyAlignment="1">
      <alignment horizontal="left" vertical="center" wrapText="1"/>
    </xf>
    <xf numFmtId="0" fontId="73" fillId="0" borderId="18" xfId="0" applyFont="1" applyBorder="1" applyAlignment="1">
      <alignment horizontal="left" vertical="center" wrapText="1"/>
    </xf>
    <xf numFmtId="0" fontId="73" fillId="0" borderId="16" xfId="0" applyFont="1" applyBorder="1" applyAlignment="1">
      <alignment horizontal="left" vertical="center" wrapText="1"/>
    </xf>
    <xf numFmtId="0" fontId="57" fillId="0" borderId="16" xfId="0" applyFont="1" applyBorder="1" applyAlignment="1">
      <alignment horizontal="left" vertical="center" wrapText="1"/>
    </xf>
    <xf numFmtId="0" fontId="71" fillId="0" borderId="0" xfId="0" applyFont="1" applyFill="1" applyBorder="1" applyAlignment="1">
      <alignment horizontal="center" vertical="center"/>
    </xf>
    <xf numFmtId="0" fontId="73" fillId="0" borderId="18" xfId="0" applyFont="1" applyBorder="1" applyAlignment="1">
      <alignment horizontal="center" vertical="center" wrapText="1"/>
    </xf>
    <xf numFmtId="0" fontId="73" fillId="0" borderId="16" xfId="0" applyFont="1" applyBorder="1" applyAlignment="1">
      <alignment horizontal="center" vertical="center" wrapText="1"/>
    </xf>
    <xf numFmtId="0" fontId="59" fillId="0" borderId="0" xfId="0" applyFont="1" applyFill="1" applyBorder="1" applyAlignment="1">
      <alignment horizontal="left" vertical="center" wrapText="1"/>
    </xf>
    <xf numFmtId="0" fontId="58" fillId="0" borderId="0" xfId="0" applyFont="1" applyFill="1" applyBorder="1" applyAlignment="1">
      <alignment horizontal="left" vertical="center" wrapText="1"/>
    </xf>
    <xf numFmtId="184" fontId="62" fillId="25" borderId="0" xfId="0" applyNumberFormat="1" applyFont="1" applyFill="1" applyBorder="1" applyAlignment="1">
      <alignment horizontal="center" wrapText="1"/>
    </xf>
    <xf numFmtId="0" fontId="73" fillId="0" borderId="17" xfId="0" applyFont="1" applyBorder="1" applyAlignment="1">
      <alignment horizontal="left" vertical="center" wrapText="1"/>
    </xf>
    <xf numFmtId="0" fontId="73" fillId="0" borderId="17" xfId="0" applyFont="1" applyBorder="1" applyAlignment="1">
      <alignment horizontal="center" vertical="center" wrapText="1"/>
    </xf>
    <xf numFmtId="0" fontId="58" fillId="0" borderId="0" xfId="0" applyFont="1" applyFill="1" applyBorder="1" applyAlignment="1">
      <alignment horizontal="left" vertical="center"/>
    </xf>
    <xf numFmtId="0" fontId="73" fillId="0" borderId="0" xfId="0" applyFont="1" applyAlignment="1">
      <alignment horizontal="left" vertical="center" wrapText="1"/>
    </xf>
    <xf numFmtId="184" fontId="57" fillId="25" borderId="0" xfId="0" applyNumberFormat="1" applyFont="1" applyFill="1" applyBorder="1" applyAlignment="1">
      <alignment horizontal="center" wrapText="1"/>
    </xf>
    <xf numFmtId="0" fontId="62" fillId="25" borderId="23" xfId="0" applyFont="1" applyFill="1" applyBorder="1" applyAlignment="1">
      <alignment horizontal="center" vertical="center"/>
    </xf>
    <xf numFmtId="0" fontId="57" fillId="25" borderId="0" xfId="0" applyFont="1" applyFill="1" applyBorder="1" applyAlignment="1">
      <alignment horizontal="center" vertical="top"/>
    </xf>
    <xf numFmtId="0" fontId="57" fillId="25" borderId="0" xfId="0" applyFont="1" applyFill="1" applyBorder="1" applyAlignment="1">
      <alignment horizontal="center"/>
    </xf>
    <xf numFmtId="0" fontId="73" fillId="25" borderId="15" xfId="0" applyFont="1" applyFill="1" applyBorder="1" applyAlignment="1">
      <alignment horizontal="left" vertical="center" wrapText="1"/>
    </xf>
    <xf numFmtId="0" fontId="57" fillId="25" borderId="15" xfId="0" applyFont="1" applyFill="1" applyBorder="1" applyAlignment="1">
      <alignment horizontal="center" vertical="center" wrapText="1"/>
    </xf>
    <xf numFmtId="0" fontId="73" fillId="25" borderId="15" xfId="0" applyFont="1" applyFill="1" applyBorder="1" applyAlignment="1">
      <alignment horizontal="center" vertical="center"/>
    </xf>
    <xf numFmtId="0" fontId="0" fillId="0" borderId="0" xfId="0"/>
    <xf numFmtId="14" fontId="73" fillId="25" borderId="15" xfId="0" applyNumberFormat="1" applyFont="1" applyFill="1" applyBorder="1" applyAlignment="1">
      <alignment horizontal="center" vertical="center" wrapText="1"/>
    </xf>
    <xf numFmtId="0" fontId="73" fillId="25" borderId="15" xfId="0" applyFont="1" applyFill="1" applyBorder="1" applyAlignment="1">
      <alignment horizontal="center" vertical="center" wrapText="1"/>
    </xf>
    <xf numFmtId="14" fontId="57" fillId="25" borderId="25" xfId="0" applyNumberFormat="1" applyFont="1" applyFill="1" applyBorder="1" applyAlignment="1">
      <alignment horizontal="center" vertical="center" wrapText="1"/>
    </xf>
    <xf numFmtId="14" fontId="57" fillId="25" borderId="26" xfId="0" applyNumberFormat="1" applyFont="1" applyFill="1" applyBorder="1" applyAlignment="1">
      <alignment horizontal="center" vertical="center" wrapText="1"/>
    </xf>
    <xf numFmtId="0" fontId="58" fillId="25" borderId="0" xfId="0" applyFont="1" applyFill="1" applyBorder="1" applyAlignment="1">
      <alignment horizontal="left" vertical="center"/>
    </xf>
    <xf numFmtId="0" fontId="73" fillId="25" borderId="18" xfId="0" applyFont="1" applyFill="1" applyBorder="1" applyAlignment="1">
      <alignment horizontal="center" vertical="center" wrapText="1"/>
    </xf>
    <xf numFmtId="0" fontId="73" fillId="25" borderId="17" xfId="0" applyFont="1" applyFill="1" applyBorder="1" applyAlignment="1">
      <alignment horizontal="center" vertical="center" wrapText="1"/>
    </xf>
    <xf numFmtId="0" fontId="73" fillId="25" borderId="25" xfId="0" applyFont="1" applyFill="1" applyBorder="1" applyAlignment="1">
      <alignment horizontal="left" vertical="center" wrapText="1"/>
    </xf>
    <xf numFmtId="0" fontId="73" fillId="25" borderId="26" xfId="0" applyFont="1" applyFill="1" applyBorder="1" applyAlignment="1">
      <alignment horizontal="left" vertical="center" wrapText="1"/>
    </xf>
    <xf numFmtId="49" fontId="73" fillId="25" borderId="25" xfId="0" applyNumberFormat="1" applyFont="1" applyFill="1" applyBorder="1" applyAlignment="1">
      <alignment horizontal="center" vertical="center" wrapText="1"/>
    </xf>
    <xf numFmtId="49" fontId="73" fillId="25" borderId="26" xfId="0" applyNumberFormat="1" applyFont="1" applyFill="1" applyBorder="1" applyAlignment="1">
      <alignment horizontal="center" vertical="center" wrapText="1"/>
    </xf>
    <xf numFmtId="0" fontId="58" fillId="25" borderId="0" xfId="0" applyFont="1" applyFill="1" applyBorder="1" applyAlignment="1">
      <alignment horizontal="left" vertical="center" wrapText="1"/>
    </xf>
  </cellXfs>
  <cellStyles count="368">
    <cellStyle name="_Fakt_2" xfId="1"/>
    <cellStyle name="_Fakt_2 2" xfId="2"/>
    <cellStyle name="_rozhufrovka 2009" xfId="3"/>
    <cellStyle name="_rozhufrovka 2009 2" xfId="4"/>
    <cellStyle name="_АТиСТ 5а МТР липень 2008" xfId="5"/>
    <cellStyle name="_АТиСТ 5а МТР липень 2008 2" xfId="6"/>
    <cellStyle name="_ПРГК сводний_" xfId="7"/>
    <cellStyle name="_ПРГК сводний_ 2" xfId="8"/>
    <cellStyle name="_УТГ" xfId="9"/>
    <cellStyle name="_УТГ 2" xfId="10"/>
    <cellStyle name="_Феодосия 5а МТР липень 2008" xfId="11"/>
    <cellStyle name="_Феодосия 5а МТР липень 2008 2" xfId="12"/>
    <cellStyle name="_ХТГ довідка." xfId="13"/>
    <cellStyle name="_ХТГ довідка. 2" xfId="14"/>
    <cellStyle name="_Шебелинка 5а МТР липень 2008" xfId="15"/>
    <cellStyle name="_Шебелинка 5а МТР липень 2008 2" xfId="16"/>
    <cellStyle name="20% - Accent1" xfId="17"/>
    <cellStyle name="20% - Accent2" xfId="18"/>
    <cellStyle name="20% - Accent3" xfId="19"/>
    <cellStyle name="20% - Accent4" xfId="20"/>
    <cellStyle name="20% - Accent5" xfId="21"/>
    <cellStyle name="20% - Accent6" xfId="22"/>
    <cellStyle name="20% - Акцент1 2" xfId="23"/>
    <cellStyle name="20% - Акцент1 3" xfId="24"/>
    <cellStyle name="20% - Акцент2 2" xfId="25"/>
    <cellStyle name="20% - Акцент2 3" xfId="26"/>
    <cellStyle name="20% - Акцент3 2" xfId="27"/>
    <cellStyle name="20% - Акцент3 3" xfId="28"/>
    <cellStyle name="20% - Акцент4 2" xfId="29"/>
    <cellStyle name="20% - Акцент4 3" xfId="30"/>
    <cellStyle name="20% - Акцент5 2" xfId="31"/>
    <cellStyle name="20% - Акцент5 3" xfId="32"/>
    <cellStyle name="20% - Акцент6 2" xfId="33"/>
    <cellStyle name="20% - Акцент6 3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40% - Акцент1 2" xfId="41"/>
    <cellStyle name="40% - Акцент1 3" xfId="42"/>
    <cellStyle name="40% - Акцент2 2" xfId="43"/>
    <cellStyle name="40% - Акцент2 3" xfId="44"/>
    <cellStyle name="40% - Акцент3 2" xfId="45"/>
    <cellStyle name="40% - Акцент3 3" xfId="46"/>
    <cellStyle name="40% - Акцент4 2" xfId="47"/>
    <cellStyle name="40% - Акцент4 3" xfId="48"/>
    <cellStyle name="40% - Акцент5 2" xfId="49"/>
    <cellStyle name="40% - Акцент5 3" xfId="50"/>
    <cellStyle name="40% - Акцент6 2" xfId="51"/>
    <cellStyle name="40% - Акцент6 3" xfId="52"/>
    <cellStyle name="60% - Accent1" xfId="53"/>
    <cellStyle name="60% - Accent2" xfId="54"/>
    <cellStyle name="60% - Accent3" xfId="55"/>
    <cellStyle name="60% - Accent4" xfId="56"/>
    <cellStyle name="60% - Accent5" xfId="57"/>
    <cellStyle name="60% - Accent6" xfId="58"/>
    <cellStyle name="60% - Акцент1 2" xfId="59"/>
    <cellStyle name="60% - Акцент1 3" xfId="60"/>
    <cellStyle name="60% - Акцент2 2" xfId="61"/>
    <cellStyle name="60% - Акцент2 3" xfId="62"/>
    <cellStyle name="60% - Акцент3 2" xfId="63"/>
    <cellStyle name="60% - Акцент3 3" xfId="64"/>
    <cellStyle name="60% - Акцент4 2" xfId="65"/>
    <cellStyle name="60% - Акцент4 3" xfId="66"/>
    <cellStyle name="60% - Акцент5 2" xfId="67"/>
    <cellStyle name="60% - Акцент5 3" xfId="68"/>
    <cellStyle name="60% - Акцент6 2" xfId="69"/>
    <cellStyle name="60% - Акцент6 3" xfId="70"/>
    <cellStyle name="Accent1" xfId="71"/>
    <cellStyle name="Accent2" xfId="72"/>
    <cellStyle name="Accent3" xfId="73"/>
    <cellStyle name="Accent4" xfId="74"/>
    <cellStyle name="Accent5" xfId="75"/>
    <cellStyle name="Accent6" xfId="76"/>
    <cellStyle name="Calculation" xfId="77"/>
    <cellStyle name="Check Cell" xfId="78"/>
    <cellStyle name="Column-Header" xfId="79"/>
    <cellStyle name="Column-Header 2" xfId="80"/>
    <cellStyle name="Column-Header 3" xfId="81"/>
    <cellStyle name="Column-Header 4" xfId="82"/>
    <cellStyle name="Column-Header 5" xfId="83"/>
    <cellStyle name="Column-Header 6" xfId="84"/>
    <cellStyle name="Column-Header 7" xfId="85"/>
    <cellStyle name="Column-Header 7 2" xfId="86"/>
    <cellStyle name="Column-Header 8" xfId="87"/>
    <cellStyle name="Column-Header 8 2" xfId="88"/>
    <cellStyle name="Column-Header 9" xfId="89"/>
    <cellStyle name="Column-Header 9 2" xfId="90"/>
    <cellStyle name="Column-Header_Zvit rux-koshtiv 2010 Департамент " xfId="91"/>
    <cellStyle name="Comma_2005_03_15-Финансовый_БГ" xfId="92"/>
    <cellStyle name="Define-Column" xfId="93"/>
    <cellStyle name="Define-Column 10" xfId="94"/>
    <cellStyle name="Define-Column 2" xfId="95"/>
    <cellStyle name="Define-Column 3" xfId="96"/>
    <cellStyle name="Define-Column 4" xfId="97"/>
    <cellStyle name="Define-Column 5" xfId="98"/>
    <cellStyle name="Define-Column 6" xfId="99"/>
    <cellStyle name="Define-Column 7" xfId="100"/>
    <cellStyle name="Define-Column 7 2" xfId="101"/>
    <cellStyle name="Define-Column 7 3" xfId="102"/>
    <cellStyle name="Define-Column 8" xfId="103"/>
    <cellStyle name="Define-Column 8 2" xfId="104"/>
    <cellStyle name="Define-Column 8 3" xfId="105"/>
    <cellStyle name="Define-Column 9" xfId="106"/>
    <cellStyle name="Define-Column 9 2" xfId="107"/>
    <cellStyle name="Define-Column 9 3" xfId="108"/>
    <cellStyle name="Define-Column_Zvit rux-koshtiv 2010 Департамент " xfId="109"/>
    <cellStyle name="Explanatory Text" xfId="110"/>
    <cellStyle name="FS10" xfId="111"/>
    <cellStyle name="Heading 3" xfId="112"/>
    <cellStyle name="Heading 4" xfId="113"/>
    <cellStyle name="Hyperlink 2" xfId="114"/>
    <cellStyle name="Input" xfId="115"/>
    <cellStyle name="Level0" xfId="116"/>
    <cellStyle name="Level0 10" xfId="117"/>
    <cellStyle name="Level0 2" xfId="118"/>
    <cellStyle name="Level0 2 2" xfId="119"/>
    <cellStyle name="Level0 3" xfId="120"/>
    <cellStyle name="Level0 3 2" xfId="121"/>
    <cellStyle name="Level0 4" xfId="122"/>
    <cellStyle name="Level0 4 2" xfId="123"/>
    <cellStyle name="Level0 5" xfId="124"/>
    <cellStyle name="Level0 6" xfId="125"/>
    <cellStyle name="Level0 7" xfId="126"/>
    <cellStyle name="Level0 7 2" xfId="127"/>
    <cellStyle name="Level0 7 3" xfId="128"/>
    <cellStyle name="Level0 8" xfId="129"/>
    <cellStyle name="Level0 8 2" xfId="130"/>
    <cellStyle name="Level0 8 3" xfId="131"/>
    <cellStyle name="Level0 9" xfId="132"/>
    <cellStyle name="Level0 9 2" xfId="133"/>
    <cellStyle name="Level0 9 3" xfId="134"/>
    <cellStyle name="Level0_Zvit rux-koshtiv 2010 Департамент " xfId="135"/>
    <cellStyle name="Level1" xfId="136"/>
    <cellStyle name="Level1 2" xfId="137"/>
    <cellStyle name="Level1-Numbers" xfId="138"/>
    <cellStyle name="Level1-Numbers 2" xfId="139"/>
    <cellStyle name="Level1-Numbers-Hide" xfId="140"/>
    <cellStyle name="Level2" xfId="141"/>
    <cellStyle name="Level2 2" xfId="142"/>
    <cellStyle name="Level2-Hide" xfId="143"/>
    <cellStyle name="Level2-Hide 2" xfId="144"/>
    <cellStyle name="Level2-Numbers" xfId="145"/>
    <cellStyle name="Level2-Numbers 2" xfId="146"/>
    <cellStyle name="Level2-Numbers-Hide" xfId="147"/>
    <cellStyle name="Level3" xfId="148"/>
    <cellStyle name="Level3 2" xfId="149"/>
    <cellStyle name="Level3 3" xfId="150"/>
    <cellStyle name="Level3_План департамент_2010_1207" xfId="151"/>
    <cellStyle name="Level3-Hide" xfId="152"/>
    <cellStyle name="Level3-Hide 2" xfId="153"/>
    <cellStyle name="Level3-Numbers" xfId="154"/>
    <cellStyle name="Level3-Numbers 2" xfId="155"/>
    <cellStyle name="Level3-Numbers 3" xfId="156"/>
    <cellStyle name="Level3-Numbers_План департамент_2010_1207" xfId="157"/>
    <cellStyle name="Level3-Numbers-Hide" xfId="158"/>
    <cellStyle name="Level4" xfId="159"/>
    <cellStyle name="Level4 2" xfId="160"/>
    <cellStyle name="Level4-Hide" xfId="161"/>
    <cellStyle name="Level4-Hide 2" xfId="162"/>
    <cellStyle name="Level4-Numbers" xfId="163"/>
    <cellStyle name="Level4-Numbers 2" xfId="164"/>
    <cellStyle name="Level4-Numbers-Hide" xfId="165"/>
    <cellStyle name="Level5" xfId="166"/>
    <cellStyle name="Level5 2" xfId="167"/>
    <cellStyle name="Level5-Hide" xfId="168"/>
    <cellStyle name="Level5-Hide 2" xfId="169"/>
    <cellStyle name="Level5-Numbers" xfId="170"/>
    <cellStyle name="Level5-Numbers 2" xfId="171"/>
    <cellStyle name="Level5-Numbers-Hide" xfId="172"/>
    <cellStyle name="Level6" xfId="173"/>
    <cellStyle name="Level6 2" xfId="174"/>
    <cellStyle name="Level6-Hide" xfId="175"/>
    <cellStyle name="Level6-Hide 2" xfId="176"/>
    <cellStyle name="Level6-Numbers" xfId="177"/>
    <cellStyle name="Level6-Numbers 2" xfId="178"/>
    <cellStyle name="Level7" xfId="179"/>
    <cellStyle name="Level7-Hide" xfId="180"/>
    <cellStyle name="Level7-Numbers" xfId="181"/>
    <cellStyle name="Linked Cell" xfId="182"/>
    <cellStyle name="Normal 2" xfId="183"/>
    <cellStyle name="Normal_2005_03_15-Финансовый_БГ" xfId="184"/>
    <cellStyle name="Normal_GSE DCF_Model_31_07_09 final" xfId="185"/>
    <cellStyle name="Number-Cells" xfId="186"/>
    <cellStyle name="Number-Cells-Column2" xfId="187"/>
    <cellStyle name="Number-Cells-Column5" xfId="188"/>
    <cellStyle name="Output" xfId="189"/>
    <cellStyle name="Row-Header" xfId="190"/>
    <cellStyle name="Row-Header 2" xfId="191"/>
    <cellStyle name="Title" xfId="192"/>
    <cellStyle name="Total" xfId="193"/>
    <cellStyle name="Warning Text" xfId="194"/>
    <cellStyle name="Акцент1 2" xfId="195"/>
    <cellStyle name="Акцент1 3" xfId="196"/>
    <cellStyle name="Акцент2 2" xfId="197"/>
    <cellStyle name="Акцент2 3" xfId="198"/>
    <cellStyle name="Акцент3 2" xfId="199"/>
    <cellStyle name="Акцент3 3" xfId="200"/>
    <cellStyle name="Акцент4 2" xfId="201"/>
    <cellStyle name="Акцент4 3" xfId="202"/>
    <cellStyle name="Акцент5 2" xfId="203"/>
    <cellStyle name="Акцент5 3" xfId="204"/>
    <cellStyle name="Акцент6 2" xfId="205"/>
    <cellStyle name="Акцент6 3" xfId="206"/>
    <cellStyle name="Ввод  2" xfId="207"/>
    <cellStyle name="Ввод  3" xfId="208"/>
    <cellStyle name="Вывод 2" xfId="209"/>
    <cellStyle name="Вывод 3" xfId="210"/>
    <cellStyle name="Вычисление 2" xfId="211"/>
    <cellStyle name="Вычисление 3" xfId="212"/>
    <cellStyle name="Денежный 2" xfId="213"/>
    <cellStyle name="Добре 1" xfId="214"/>
    <cellStyle name="Заголовок 1 1" xfId="215"/>
    <cellStyle name="Заголовок 1 2" xfId="216"/>
    <cellStyle name="Заголовок 1 3" xfId="217"/>
    <cellStyle name="Заголовок 2 1" xfId="218"/>
    <cellStyle name="Заголовок 2 2" xfId="219"/>
    <cellStyle name="Заголовок 2 3" xfId="220"/>
    <cellStyle name="Заголовок 3 2" xfId="221"/>
    <cellStyle name="Заголовок 3 3" xfId="222"/>
    <cellStyle name="Заголовок 4 2" xfId="223"/>
    <cellStyle name="Заголовок 4 3" xfId="224"/>
    <cellStyle name="Звичайний" xfId="0" builtinId="0"/>
    <cellStyle name="Итог 2" xfId="225"/>
    <cellStyle name="Итог 3" xfId="226"/>
    <cellStyle name="Контрольная ячейка 2" xfId="227"/>
    <cellStyle name="Контрольная ячейка 3" xfId="228"/>
    <cellStyle name="Название 2" xfId="229"/>
    <cellStyle name="Название 3" xfId="230"/>
    <cellStyle name="Нейтрально 1" xfId="231"/>
    <cellStyle name="Нейтральный 2" xfId="232"/>
    <cellStyle name="Нейтральный 3" xfId="233"/>
    <cellStyle name="Обычный 10" xfId="234"/>
    <cellStyle name="Обычный 11" xfId="235"/>
    <cellStyle name="Обычный 12" xfId="236"/>
    <cellStyle name="Обычный 13" xfId="237"/>
    <cellStyle name="Обычный 14" xfId="238"/>
    <cellStyle name="Обычный 15" xfId="239"/>
    <cellStyle name="Обычный 16" xfId="240"/>
    <cellStyle name="Обычный 17" xfId="241"/>
    <cellStyle name="Обычный 18" xfId="242"/>
    <cellStyle name="Обычный 2" xfId="243"/>
    <cellStyle name="Обычный 2 10" xfId="244"/>
    <cellStyle name="Обычный 2 11" xfId="245"/>
    <cellStyle name="Обычный 2 12" xfId="246"/>
    <cellStyle name="Обычный 2 13" xfId="247"/>
    <cellStyle name="Обычный 2 14" xfId="248"/>
    <cellStyle name="Обычный 2 15" xfId="249"/>
    <cellStyle name="Обычный 2 16" xfId="250"/>
    <cellStyle name="Обычный 2 2" xfId="251"/>
    <cellStyle name="Обычный 2 2 2" xfId="252"/>
    <cellStyle name="Обычный 2 2 3" xfId="253"/>
    <cellStyle name="Обычный 2 2_Расшифровка прочих" xfId="254"/>
    <cellStyle name="Обычный 2 3" xfId="255"/>
    <cellStyle name="Обычный 2 4" xfId="256"/>
    <cellStyle name="Обычный 2 5" xfId="257"/>
    <cellStyle name="Обычный 2 6" xfId="258"/>
    <cellStyle name="Обычный 2 7" xfId="259"/>
    <cellStyle name="Обычный 2 8" xfId="260"/>
    <cellStyle name="Обычный 2 9" xfId="261"/>
    <cellStyle name="Обычный 2_2604-2010" xfId="262"/>
    <cellStyle name="Обычный 3" xfId="263"/>
    <cellStyle name="Обычный 3 10" xfId="264"/>
    <cellStyle name="Обычный 3 11" xfId="265"/>
    <cellStyle name="Обычный 3 12" xfId="266"/>
    <cellStyle name="Обычный 3 13" xfId="267"/>
    <cellStyle name="Обычный 3 14" xfId="268"/>
    <cellStyle name="Обычный 3 2" xfId="269"/>
    <cellStyle name="Обычный 3 3" xfId="270"/>
    <cellStyle name="Обычный 3 4" xfId="271"/>
    <cellStyle name="Обычный 3 5" xfId="272"/>
    <cellStyle name="Обычный 3 6" xfId="273"/>
    <cellStyle name="Обычный 3 7" xfId="274"/>
    <cellStyle name="Обычный 3 8" xfId="275"/>
    <cellStyle name="Обычный 3 9" xfId="276"/>
    <cellStyle name="Обычный 3_Дефицит_7 млрд_0608_бс" xfId="277"/>
    <cellStyle name="Обычный 4" xfId="278"/>
    <cellStyle name="Обычный 5" xfId="279"/>
    <cellStyle name="Обычный 5 2" xfId="280"/>
    <cellStyle name="Обычный 6" xfId="281"/>
    <cellStyle name="Обычный 6 2" xfId="282"/>
    <cellStyle name="Обычный 6 3" xfId="283"/>
    <cellStyle name="Обычный 6 4" xfId="284"/>
    <cellStyle name="Обычный 6_Дефицит_7 млрд_0608_бс" xfId="285"/>
    <cellStyle name="Обычный 7" xfId="286"/>
    <cellStyle name="Обычный 7 2" xfId="287"/>
    <cellStyle name="Обычный 8" xfId="288"/>
    <cellStyle name="Обычный 9" xfId="289"/>
    <cellStyle name="Обычный 9 2" xfId="290"/>
    <cellStyle name="Плохой 2" xfId="291"/>
    <cellStyle name="Плохой 3" xfId="292"/>
    <cellStyle name="Погано 1" xfId="293"/>
    <cellStyle name="Пояснение 2" xfId="294"/>
    <cellStyle name="Пояснение 3" xfId="295"/>
    <cellStyle name="Примечание 2" xfId="296"/>
    <cellStyle name="Примечание 3" xfId="297"/>
    <cellStyle name="Примітка 1" xfId="298"/>
    <cellStyle name="Процентный 2" xfId="299"/>
    <cellStyle name="Процентный 2 10" xfId="300"/>
    <cellStyle name="Процентный 2 11" xfId="301"/>
    <cellStyle name="Процентный 2 12" xfId="302"/>
    <cellStyle name="Процентный 2 13" xfId="303"/>
    <cellStyle name="Процентный 2 14" xfId="304"/>
    <cellStyle name="Процентный 2 15" xfId="305"/>
    <cellStyle name="Процентный 2 16" xfId="306"/>
    <cellStyle name="Процентный 2 2" xfId="307"/>
    <cellStyle name="Процентный 2 3" xfId="308"/>
    <cellStyle name="Процентный 2 4" xfId="309"/>
    <cellStyle name="Процентный 2 5" xfId="310"/>
    <cellStyle name="Процентный 2 6" xfId="311"/>
    <cellStyle name="Процентный 2 7" xfId="312"/>
    <cellStyle name="Процентный 2 8" xfId="313"/>
    <cellStyle name="Процентный 2 9" xfId="314"/>
    <cellStyle name="Процентный 3" xfId="315"/>
    <cellStyle name="Процентный 4" xfId="316"/>
    <cellStyle name="Процентный 4 2" xfId="317"/>
    <cellStyle name="Связанная ячейка 2" xfId="318"/>
    <cellStyle name="Связанная ячейка 3" xfId="319"/>
    <cellStyle name="Стиль 1" xfId="320"/>
    <cellStyle name="Стиль 1 2" xfId="321"/>
    <cellStyle name="Стиль 1 2 2" xfId="322"/>
    <cellStyle name="Стиль 1 3" xfId="323"/>
    <cellStyle name="Стиль 1 3 2" xfId="324"/>
    <cellStyle name="Стиль 1 4" xfId="325"/>
    <cellStyle name="Стиль 1 4 2" xfId="326"/>
    <cellStyle name="Стиль 1 5" xfId="327"/>
    <cellStyle name="Стиль 1 5 2" xfId="328"/>
    <cellStyle name="Стиль 1 6" xfId="329"/>
    <cellStyle name="Стиль 1 6 2" xfId="330"/>
    <cellStyle name="Стиль 1 7" xfId="331"/>
    <cellStyle name="Стиль 1 7 2" xfId="332"/>
    <cellStyle name="Стиль 1 8" xfId="333"/>
    <cellStyle name="Текст предупреждения 2" xfId="334"/>
    <cellStyle name="Текст предупреждения 3" xfId="335"/>
    <cellStyle name="Тысячи [0]_1.62" xfId="336"/>
    <cellStyle name="Тысячи_1.62" xfId="337"/>
    <cellStyle name="Финансовый 2" xfId="338"/>
    <cellStyle name="Финансовый 2 10" xfId="339"/>
    <cellStyle name="Финансовый 2 11" xfId="340"/>
    <cellStyle name="Финансовый 2 12" xfId="341"/>
    <cellStyle name="Финансовый 2 13" xfId="342"/>
    <cellStyle name="Финансовый 2 14" xfId="343"/>
    <cellStyle name="Финансовый 2 15" xfId="344"/>
    <cellStyle name="Финансовый 2 16" xfId="345"/>
    <cellStyle name="Финансовый 2 17" xfId="346"/>
    <cellStyle name="Финансовый 2 2" xfId="347"/>
    <cellStyle name="Финансовый 2 3" xfId="348"/>
    <cellStyle name="Финансовый 2 4" xfId="349"/>
    <cellStyle name="Финансовый 2 5" xfId="350"/>
    <cellStyle name="Финансовый 2 6" xfId="351"/>
    <cellStyle name="Финансовый 2 7" xfId="352"/>
    <cellStyle name="Финансовый 2 8" xfId="353"/>
    <cellStyle name="Финансовый 2 9" xfId="354"/>
    <cellStyle name="Финансовый 3" xfId="355"/>
    <cellStyle name="Финансовый 3 2" xfId="356"/>
    <cellStyle name="Финансовый 4" xfId="357"/>
    <cellStyle name="Финансовый 4 2" xfId="358"/>
    <cellStyle name="Финансовый 4 3" xfId="359"/>
    <cellStyle name="Финансовый 5" xfId="360"/>
    <cellStyle name="Финансовый 6" xfId="361"/>
    <cellStyle name="Финансовый 7" xfId="362"/>
    <cellStyle name="Хороший 2" xfId="363"/>
    <cellStyle name="Хороший 3" xfId="364"/>
    <cellStyle name="числовой" xfId="365"/>
    <cellStyle name="Ю" xfId="366"/>
    <cellStyle name="Ю-FreeSet_10" xfId="36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styles" Target="styles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theme" Target="theme/theme1.xml"/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22020\&#1060;&#1110;&#1085;&#1072;&#1085;&#1089;&#1086;&#1074;&#1110;%20&#1087;&#1083;&#1072;&#1085;&#1080;\&#1053;&#1040;&#1050;%20&#1053;&#1072;&#1092;&#1090;&#1086;&#1075;&#1072;&#1079;\2014\&#1030;%20&#1088;&#1077;&#1076;&#1072;&#1082;&#1094;&#1110;&#1103;%20(14.02.2014)\003%20&#1076;&#1086;&#1076;&#1072;&#1090;&#1082;&#108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7;&#1086;&#1103;/Downloads/Ariadna/Sum_pok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252525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1993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Setup"/>
      <sheetName val="200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7  Інші витрати"/>
      <sheetName val="1993"/>
      <sheetName val="БАЗА  "/>
      <sheetName val="до викупа"/>
      <sheetName val="Note2 to do "/>
      <sheetName val="4сд"/>
      <sheetName val="2сд"/>
      <sheetName val="7сд"/>
      <sheetName val="Лист2"/>
      <sheetName val="припущення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черн.фил"/>
      <sheetName val="Джурчи"/>
      <sheetName val="УГВ"/>
      <sheetName val="ЧорНГ"/>
      <sheetName val="Додаток 1"/>
      <sheetName val="Додаток2"/>
      <sheetName val="Графік"/>
      <sheetName val="ГрОДА"/>
      <sheetName val="Мфілія"/>
      <sheetName val="Харків"/>
      <sheetName val="Донецьк"/>
      <sheetName val="Черкас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Лист2"/>
      <sheetName val="МТР Газ України"/>
      <sheetName val="7  інші витрати"/>
      <sheetName val="Ener 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_Структура по елементах"/>
      <sheetName val="Д3"/>
      <sheetName val="7  інші витрати"/>
      <sheetName val="МТР Газ України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МТР Газ України"/>
      <sheetName val="gdp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1_Структура по елементах"/>
      <sheetName val="Current"/>
      <sheetName val="Лист1"/>
      <sheetName val="МТР все 2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TB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Ener "/>
      <sheetName val="МТР_Газ_України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  <sheetName val="Inform"/>
      <sheetName val="МТР Газ України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  <sheetName val="7  Інші витрати"/>
      <sheetName val="ОСВ МСФЗ"/>
      <sheetName val="Inform"/>
      <sheetName val="Links"/>
      <sheetName val="Lead"/>
      <sheetName val="МТР Газ України"/>
    </sheetNames>
    <definedNames>
      <definedName name="ShowFil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Лист1"/>
      <sheetName val="МТР все 2"/>
      <sheetName val="Правила ДДС"/>
      <sheetName val="Inform"/>
      <sheetName val="база  "/>
      <sheetName val="7  Інші витрати"/>
      <sheetName val="_ф3"/>
      <sheetName val="_Ф4"/>
      <sheetName val="_Ф5"/>
      <sheetName val="Ф7_цены"/>
      <sheetName val="Ф8_цены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база  "/>
      <sheetName val="Лист1"/>
      <sheetName val="МТР все - 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попер_роз"/>
      <sheetName val="7  Інші витрати"/>
      <sheetName val="Inform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Ф2"/>
      <sheetName val="Setup"/>
      <sheetName val="200"/>
      <sheetName val="1993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  <sheetName val="gdp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база  "/>
      <sheetName val="7  інші витрати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Правила ДДС"/>
      <sheetName val="7  інші витрати"/>
      <sheetName val="1993"/>
      <sheetName val="п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Inform"/>
      <sheetName val="f-20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Ener "/>
      <sheetName val="Лист1"/>
      <sheetName val="МТР все 2"/>
      <sheetName val="МТР_Газ_України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ТРП"/>
      <sheetName val="Inform"/>
      <sheetName val="7  Інші витрати"/>
      <sheetName val="gdp"/>
      <sheetName val="1993"/>
      <sheetName val="812"/>
      <sheetName val="Ф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  <sheetName val="МТР Газ України"/>
      <sheetName val="БАЗА__"/>
      <sheetName val="БАЗА___(2)"/>
      <sheetName val="БАЗА___(3)"/>
      <sheetName val="БАЗА___(5)"/>
      <sheetName val="БАЗА___(4)"/>
      <sheetName val="Припущення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7  Інші витрати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Технич лист"/>
      <sheetName val="до викупа"/>
      <sheetName val="gdp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МТР Газ України"/>
      <sheetName val="7  Інші витрати"/>
      <sheetName val="1993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  <sheetName val="Рабоч"/>
      <sheetName val="11)423+424"/>
      <sheetName val="Chart_of_accs"/>
      <sheetName val="Лист1"/>
      <sheetName val="База"/>
      <sheetName val="Note2 to do "/>
      <sheetName val="4сд"/>
      <sheetName val="2сд"/>
      <sheetName val="7сд"/>
      <sheetName val="МТР Газ України"/>
      <sheetName val="7  Інші витрати"/>
      <sheetName val="1993"/>
      <sheetName val="Лист2"/>
      <sheetName val="припущення"/>
      <sheetName val="банк"/>
      <sheetName val="дез"/>
      <sheetName val="связь"/>
      <sheetName val="компод"/>
      <sheetName val="пож"/>
      <sheetName val="проезд"/>
      <sheetName val="страх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  <sheetName val="Inform"/>
      <sheetName val="БАЗА__"/>
      <sheetName val="БАЗА___(2)"/>
      <sheetName val="БАЗА___(3)"/>
      <sheetName val="БАЗА___(4)"/>
      <sheetName val="БАЗА___(5)"/>
      <sheetName val="БАЗА___(6)"/>
      <sheetName val="БАЗА___(7)"/>
      <sheetName val="БАЗА___(8)"/>
      <sheetName val="БАЗА___(9)"/>
      <sheetName val="БАЗА___(10)"/>
      <sheetName val="БАЗА___(12)"/>
      <sheetName val="БАЗА___(11)"/>
      <sheetName val="БАЗА___(13)"/>
      <sheetName val="БАЗА___(14)"/>
      <sheetName val="параметр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2"/>
  <sheetViews>
    <sheetView tabSelected="1" view="pageBreakPreview" zoomScale="65" zoomScaleNormal="65" zoomScaleSheetLayoutView="65" workbookViewId="0">
      <selection activeCell="L31" sqref="L31"/>
    </sheetView>
  </sheetViews>
  <sheetFormatPr defaultRowHeight="18.75"/>
  <cols>
    <col min="1" max="1" width="83.28515625" style="1" customWidth="1"/>
    <col min="2" max="2" width="10.7109375" style="2" customWidth="1"/>
    <col min="3" max="3" width="16.85546875" style="93" customWidth="1"/>
    <col min="4" max="4" width="15.85546875" style="93" customWidth="1"/>
    <col min="5" max="5" width="14.140625" style="93" customWidth="1"/>
    <col min="6" max="6" width="14" style="99" customWidth="1"/>
    <col min="7" max="7" width="11.140625" style="1" customWidth="1"/>
    <col min="8" max="8" width="57.28515625" style="1" customWidth="1"/>
    <col min="9" max="10" width="9.140625" style="1"/>
    <col min="11" max="11" width="10.5703125" style="1" customWidth="1"/>
    <col min="12" max="16384" width="9.140625" style="1"/>
  </cols>
  <sheetData>
    <row r="1" spans="1:6" ht="18" customHeight="1">
      <c r="A1" s="3"/>
    </row>
    <row r="2" spans="1:6" ht="18" customHeight="1">
      <c r="A2" s="3"/>
    </row>
    <row r="3" spans="1:6" ht="18" customHeight="1">
      <c r="A3" s="164"/>
      <c r="B3" s="164"/>
      <c r="C3" s="92"/>
      <c r="D3" s="92"/>
      <c r="E3" s="92"/>
    </row>
    <row r="4" spans="1:6" ht="18" customHeight="1">
      <c r="A4" s="165"/>
      <c r="B4" s="165"/>
      <c r="C4" s="92"/>
      <c r="D4" s="92"/>
      <c r="E4" s="92"/>
    </row>
    <row r="5" spans="1:6" ht="18" customHeight="1">
      <c r="A5" s="5"/>
      <c r="B5" s="5"/>
      <c r="C5" s="91"/>
      <c r="D5" s="91"/>
      <c r="E5" s="91"/>
      <c r="F5" s="100"/>
    </row>
    <row r="6" spans="1:6" ht="18" customHeight="1">
      <c r="A6" s="4" t="s">
        <v>4</v>
      </c>
      <c r="B6" s="3"/>
      <c r="C6" s="90"/>
      <c r="D6" s="92"/>
      <c r="E6" s="90"/>
      <c r="F6" s="101"/>
    </row>
    <row r="7" spans="1:6" ht="18" customHeight="1">
      <c r="A7" s="4" t="s">
        <v>6</v>
      </c>
      <c r="B7" s="3"/>
      <c r="C7" s="90"/>
      <c r="D7" s="92"/>
      <c r="E7" s="90"/>
      <c r="F7" s="101"/>
    </row>
    <row r="8" spans="1:6" ht="18" customHeight="1">
      <c r="A8" s="165" t="s">
        <v>8</v>
      </c>
      <c r="B8" s="165"/>
      <c r="C8" s="92"/>
      <c r="D8" s="89"/>
      <c r="E8" s="92"/>
      <c r="F8" s="102"/>
    </row>
    <row r="9" spans="1:6" ht="18" customHeight="1">
      <c r="A9" s="169"/>
      <c r="B9" s="169"/>
      <c r="C9" s="169"/>
      <c r="D9" s="169"/>
      <c r="E9" s="88"/>
      <c r="F9" s="103"/>
    </row>
    <row r="10" spans="1:6" ht="18" customHeight="1">
      <c r="A10" s="6"/>
      <c r="B10" s="7"/>
      <c r="C10" s="88"/>
      <c r="D10" s="87"/>
      <c r="E10" s="88"/>
      <c r="F10" s="103"/>
    </row>
    <row r="11" spans="1:6" ht="18" customHeight="1">
      <c r="A11" s="6"/>
      <c r="B11" s="7"/>
      <c r="C11" s="88"/>
      <c r="D11" s="87"/>
      <c r="E11" s="88"/>
      <c r="F11" s="103"/>
    </row>
    <row r="12" spans="1:6" s="63" customFormat="1" ht="43.5" customHeight="1">
      <c r="A12" s="170"/>
      <c r="B12" s="170"/>
      <c r="C12" s="170"/>
      <c r="D12" s="170"/>
      <c r="E12" s="86"/>
      <c r="F12" s="86"/>
    </row>
    <row r="13" spans="1:6" s="63" customFormat="1" ht="26.25" customHeight="1">
      <c r="A13" s="152" t="s">
        <v>158</v>
      </c>
      <c r="B13" s="153"/>
      <c r="C13" s="153"/>
      <c r="D13" s="153"/>
      <c r="E13" s="153"/>
      <c r="F13" s="154"/>
    </row>
    <row r="14" spans="1:6" s="63" customFormat="1" ht="28.5" hidden="1" customHeight="1">
      <c r="A14" s="155"/>
      <c r="B14" s="156"/>
      <c r="C14" s="156"/>
      <c r="D14" s="156"/>
      <c r="E14" s="156"/>
      <c r="F14" s="157"/>
    </row>
    <row r="15" spans="1:6" s="63" customFormat="1" ht="28.5" customHeight="1">
      <c r="A15" s="64" t="s">
        <v>14</v>
      </c>
      <c r="B15" s="158" t="s">
        <v>160</v>
      </c>
      <c r="C15" s="159"/>
      <c r="D15" s="159"/>
      <c r="E15" s="159"/>
      <c r="F15" s="167"/>
    </row>
    <row r="16" spans="1:6" s="63" customFormat="1" ht="28.5" customHeight="1">
      <c r="A16" s="64" t="s">
        <v>17</v>
      </c>
      <c r="B16" s="162"/>
      <c r="C16" s="163"/>
      <c r="D16" s="163"/>
      <c r="E16" s="163"/>
      <c r="F16" s="168"/>
    </row>
    <row r="17" spans="1:6" s="63" customFormat="1" ht="28.5" customHeight="1">
      <c r="A17" s="64" t="s">
        <v>19</v>
      </c>
      <c r="B17" s="162"/>
      <c r="C17" s="163"/>
      <c r="D17" s="163"/>
      <c r="E17" s="163"/>
      <c r="F17" s="168"/>
    </row>
    <row r="18" spans="1:6" s="63" customFormat="1" ht="28.5" customHeight="1">
      <c r="A18" s="64" t="s">
        <v>21</v>
      </c>
      <c r="B18" s="158" t="s">
        <v>161</v>
      </c>
      <c r="C18" s="159"/>
      <c r="D18" s="159"/>
      <c r="E18" s="159"/>
      <c r="F18" s="159"/>
    </row>
    <row r="19" spans="1:6" s="63" customFormat="1" ht="28.5" customHeight="1">
      <c r="A19" s="64" t="s">
        <v>22</v>
      </c>
      <c r="B19" s="162"/>
      <c r="C19" s="163"/>
      <c r="D19" s="163"/>
      <c r="E19" s="163"/>
      <c r="F19" s="163"/>
    </row>
    <row r="20" spans="1:6" s="63" customFormat="1" ht="28.5" customHeight="1">
      <c r="A20" s="64" t="s">
        <v>23</v>
      </c>
      <c r="B20" s="162"/>
      <c r="C20" s="163"/>
      <c r="D20" s="163"/>
      <c r="E20" s="163"/>
      <c r="F20" s="163"/>
    </row>
    <row r="21" spans="1:6" s="63" customFormat="1" ht="28.5" customHeight="1">
      <c r="A21" s="64" t="s">
        <v>24</v>
      </c>
      <c r="B21" s="158">
        <v>510</v>
      </c>
      <c r="C21" s="159"/>
      <c r="D21" s="159"/>
      <c r="E21" s="159"/>
      <c r="F21" s="159"/>
    </row>
    <row r="22" spans="1:6" s="63" customFormat="1" ht="28.5" customHeight="1">
      <c r="A22" s="64" t="s">
        <v>25</v>
      </c>
      <c r="B22" s="160" t="s">
        <v>162</v>
      </c>
      <c r="C22" s="160"/>
      <c r="D22" s="160"/>
      <c r="E22" s="160"/>
      <c r="F22" s="85"/>
    </row>
    <row r="23" spans="1:6" s="63" customFormat="1" ht="28.5" customHeight="1">
      <c r="A23" s="64" t="s">
        <v>26</v>
      </c>
      <c r="B23" s="158" t="s">
        <v>163</v>
      </c>
      <c r="C23" s="159"/>
      <c r="D23" s="159"/>
      <c r="E23" s="159"/>
      <c r="F23" s="159"/>
    </row>
    <row r="24" spans="1:6" s="63" customFormat="1" ht="28.5" customHeight="1">
      <c r="A24" s="64" t="s">
        <v>28</v>
      </c>
      <c r="B24" s="160" t="s">
        <v>164</v>
      </c>
      <c r="C24" s="160"/>
      <c r="D24" s="160"/>
      <c r="E24" s="160"/>
      <c r="F24" s="85"/>
    </row>
    <row r="25" spans="1:6" ht="18.75" customHeight="1">
      <c r="A25" s="9"/>
      <c r="B25" s="9"/>
      <c r="C25" s="84"/>
      <c r="D25" s="84"/>
      <c r="E25" s="84"/>
      <c r="F25" s="104"/>
    </row>
    <row r="26" spans="1:6" ht="18.95" customHeight="1">
      <c r="A26" s="6"/>
      <c r="B26" s="10"/>
      <c r="C26" s="83"/>
      <c r="D26" s="83"/>
      <c r="E26" s="83"/>
      <c r="F26" s="105"/>
    </row>
    <row r="27" spans="1:6" ht="24" customHeight="1">
      <c r="A27" s="147" t="s">
        <v>30</v>
      </c>
      <c r="B27" s="147"/>
      <c r="C27" s="147"/>
      <c r="D27" s="147"/>
      <c r="E27" s="147"/>
      <c r="F27" s="147"/>
    </row>
    <row r="28" spans="1:6" ht="18" customHeight="1">
      <c r="A28" s="161" t="s">
        <v>168</v>
      </c>
      <c r="B28" s="147"/>
      <c r="C28" s="147"/>
      <c r="D28" s="147"/>
      <c r="E28" s="147"/>
      <c r="F28" s="147"/>
    </row>
    <row r="29" spans="1:6" ht="18" customHeight="1">
      <c r="A29" s="147" t="s">
        <v>31</v>
      </c>
      <c r="B29" s="147"/>
      <c r="C29" s="147"/>
      <c r="D29" s="147"/>
      <c r="E29" s="147"/>
      <c r="F29" s="147"/>
    </row>
    <row r="30" spans="1:6" ht="13.5" customHeight="1">
      <c r="B30" s="11"/>
      <c r="C30" s="82"/>
      <c r="D30" s="82"/>
      <c r="E30" s="82"/>
      <c r="F30" s="100"/>
    </row>
    <row r="31" spans="1:6" ht="31.5" customHeight="1">
      <c r="A31" s="148" t="s">
        <v>32</v>
      </c>
      <c r="B31" s="149" t="s">
        <v>33</v>
      </c>
      <c r="C31" s="150" t="s">
        <v>172</v>
      </c>
      <c r="D31" s="150" t="s">
        <v>169</v>
      </c>
      <c r="E31" s="150" t="s">
        <v>170</v>
      </c>
      <c r="F31" s="151" t="s">
        <v>171</v>
      </c>
    </row>
    <row r="32" spans="1:6" ht="54.75" customHeight="1">
      <c r="A32" s="148"/>
      <c r="B32" s="149"/>
      <c r="C32" s="150"/>
      <c r="D32" s="150"/>
      <c r="E32" s="150"/>
      <c r="F32" s="151"/>
    </row>
    <row r="33" spans="1:8" ht="20.100000000000001" customHeight="1">
      <c r="A33" s="12">
        <v>1</v>
      </c>
      <c r="B33" s="8">
        <v>2</v>
      </c>
      <c r="C33" s="81">
        <v>5</v>
      </c>
      <c r="D33" s="81">
        <v>4</v>
      </c>
      <c r="E33" s="81">
        <v>5</v>
      </c>
      <c r="F33" s="106">
        <v>6</v>
      </c>
    </row>
    <row r="34" spans="1:8" ht="24.95" customHeight="1">
      <c r="A34" s="142" t="s">
        <v>40</v>
      </c>
      <c r="B34" s="142"/>
      <c r="C34" s="142"/>
      <c r="D34" s="142"/>
      <c r="E34" s="142"/>
      <c r="F34" s="142"/>
      <c r="H34" s="13"/>
    </row>
    <row r="35" spans="1:8" ht="53.25" customHeight="1">
      <c r="A35" s="14" t="s">
        <v>41</v>
      </c>
      <c r="B35" s="15">
        <v>1000</v>
      </c>
      <c r="C35" s="80">
        <f>C36+C37+C38</f>
        <v>172000</v>
      </c>
      <c r="D35" s="80">
        <f>'Осн. фін. пок.'!D35</f>
        <v>172000</v>
      </c>
      <c r="E35" s="80">
        <f t="shared" ref="E35:E40" si="0">D35-C35</f>
        <v>0</v>
      </c>
      <c r="F35" s="107">
        <f>(((1-(D35/C35))*100))</f>
        <v>0</v>
      </c>
      <c r="H35" s="13"/>
    </row>
    <row r="36" spans="1:8" ht="18.75" customHeight="1">
      <c r="A36" s="14" t="s">
        <v>149</v>
      </c>
      <c r="B36" s="14"/>
      <c r="C36" s="79">
        <v>168000</v>
      </c>
      <c r="D36" s="80">
        <f>'Осн. фін. пок.'!D36</f>
        <v>168000</v>
      </c>
      <c r="E36" s="80">
        <f t="shared" si="0"/>
        <v>0</v>
      </c>
      <c r="F36" s="107">
        <f t="shared" ref="F36:F52" si="1">(((1-(D36/C36))*100))</f>
        <v>0</v>
      </c>
      <c r="H36" s="37"/>
    </row>
    <row r="37" spans="1:8" ht="18.75" hidden="1" customHeight="1">
      <c r="A37" s="14" t="s">
        <v>42</v>
      </c>
      <c r="B37" s="14"/>
      <c r="C37" s="78"/>
      <c r="D37" s="80">
        <f>'Осн. фін. пок.'!D37</f>
        <v>0</v>
      </c>
      <c r="E37" s="80">
        <f t="shared" si="0"/>
        <v>0</v>
      </c>
      <c r="F37" s="107" t="e">
        <f t="shared" si="1"/>
        <v>#DIV/0!</v>
      </c>
      <c r="H37" s="13"/>
    </row>
    <row r="38" spans="1:8" ht="17.45" customHeight="1">
      <c r="A38" s="14" t="s">
        <v>150</v>
      </c>
      <c r="B38" s="14"/>
      <c r="C38" s="79">
        <v>4000</v>
      </c>
      <c r="D38" s="80">
        <f>'Осн. фін. пок.'!D38</f>
        <v>4000</v>
      </c>
      <c r="E38" s="80">
        <f t="shared" si="0"/>
        <v>0</v>
      </c>
      <c r="F38" s="107">
        <f t="shared" si="1"/>
        <v>0</v>
      </c>
      <c r="H38" s="13"/>
    </row>
    <row r="39" spans="1:8" ht="18.75" customHeight="1">
      <c r="A39" s="16" t="s">
        <v>43</v>
      </c>
      <c r="B39" s="15">
        <v>1001</v>
      </c>
      <c r="C39" s="80">
        <v>14600</v>
      </c>
      <c r="D39" s="80">
        <f>'Осн. фін. пок.'!D39</f>
        <v>25000</v>
      </c>
      <c r="E39" s="80">
        <f t="shared" si="0"/>
        <v>10400</v>
      </c>
      <c r="F39" s="107">
        <f t="shared" si="1"/>
        <v>-71.232876712328761</v>
      </c>
      <c r="H39" s="13"/>
    </row>
    <row r="40" spans="1:8" ht="18.75" customHeight="1">
      <c r="A40" s="17" t="s">
        <v>44</v>
      </c>
      <c r="B40" s="15">
        <v>1002</v>
      </c>
      <c r="C40" s="80">
        <v>4000</v>
      </c>
      <c r="D40" s="80">
        <f>'Осн. фін. пок.'!D40</f>
        <v>8000</v>
      </c>
      <c r="E40" s="80">
        <f t="shared" si="0"/>
        <v>4000</v>
      </c>
      <c r="F40" s="107">
        <f t="shared" si="1"/>
        <v>-100</v>
      </c>
      <c r="H40" s="13"/>
    </row>
    <row r="41" spans="1:8" ht="18.75" customHeight="1">
      <c r="A41" s="18" t="s">
        <v>45</v>
      </c>
      <c r="B41" s="15">
        <v>1003</v>
      </c>
      <c r="C41" s="77">
        <f>C35+C39+C40</f>
        <v>190600</v>
      </c>
      <c r="D41" s="80">
        <f>'Осн. фін. пок.'!D41</f>
        <v>205000</v>
      </c>
      <c r="E41" s="80">
        <f t="shared" ref="E41:E52" si="2">D41-C41</f>
        <v>14400</v>
      </c>
      <c r="F41" s="107">
        <f t="shared" si="1"/>
        <v>-7.5550891920251884</v>
      </c>
      <c r="H41" s="13"/>
    </row>
    <row r="42" spans="1:8" ht="18.75" customHeight="1">
      <c r="A42" s="14" t="s">
        <v>46</v>
      </c>
      <c r="B42" s="12">
        <v>1004</v>
      </c>
      <c r="C42" s="80">
        <v>178900</v>
      </c>
      <c r="D42" s="80">
        <f>'Осн. фін. пок.'!D42</f>
        <v>190700</v>
      </c>
      <c r="E42" s="80">
        <f t="shared" si="2"/>
        <v>11800</v>
      </c>
      <c r="F42" s="107">
        <f t="shared" si="1"/>
        <v>-6.5958636109558322</v>
      </c>
      <c r="H42" s="19"/>
    </row>
    <row r="43" spans="1:8" ht="18.75" customHeight="1">
      <c r="A43" s="16" t="s">
        <v>47</v>
      </c>
      <c r="B43" s="12">
        <v>1005</v>
      </c>
      <c r="C43" s="80">
        <f>C44+C46</f>
        <v>11700</v>
      </c>
      <c r="D43" s="80">
        <f>'Осн. фін. пок.'!D43</f>
        <v>14300</v>
      </c>
      <c r="E43" s="80">
        <f t="shared" si="2"/>
        <v>2600</v>
      </c>
      <c r="F43" s="107">
        <f t="shared" si="1"/>
        <v>-22.222222222222232</v>
      </c>
      <c r="H43" s="19"/>
    </row>
    <row r="44" spans="1:8" ht="18.75" customHeight="1">
      <c r="A44" s="14" t="s">
        <v>48</v>
      </c>
      <c r="B44" s="12">
        <v>1006</v>
      </c>
      <c r="C44" s="80">
        <v>7300</v>
      </c>
      <c r="D44" s="80">
        <f>'Осн. фін. пок.'!D44</f>
        <v>7300</v>
      </c>
      <c r="E44" s="80">
        <f t="shared" si="2"/>
        <v>0</v>
      </c>
      <c r="F44" s="107">
        <f t="shared" si="1"/>
        <v>0</v>
      </c>
      <c r="H44" s="19"/>
    </row>
    <row r="45" spans="1:8" ht="18.75" customHeight="1">
      <c r="A45" s="14" t="s">
        <v>49</v>
      </c>
      <c r="B45" s="12">
        <v>1007</v>
      </c>
      <c r="C45" s="80"/>
      <c r="D45" s="80">
        <f>'Осн. фін. пок.'!D45</f>
        <v>0</v>
      </c>
      <c r="E45" s="80">
        <f t="shared" si="2"/>
        <v>0</v>
      </c>
      <c r="F45" s="107"/>
      <c r="H45" s="19"/>
    </row>
    <row r="46" spans="1:8" ht="18.75" customHeight="1">
      <c r="A46" s="14" t="s">
        <v>50</v>
      </c>
      <c r="B46" s="12">
        <v>1008</v>
      </c>
      <c r="C46" s="80">
        <v>4400</v>
      </c>
      <c r="D46" s="80">
        <f>'Осн. фін. пок.'!D46</f>
        <v>7000</v>
      </c>
      <c r="E46" s="80">
        <f t="shared" si="2"/>
        <v>2600</v>
      </c>
      <c r="F46" s="107">
        <f t="shared" si="1"/>
        <v>-59.090909090909079</v>
      </c>
      <c r="H46" s="19"/>
    </row>
    <row r="47" spans="1:8" ht="18.75" customHeight="1">
      <c r="A47" s="16" t="s">
        <v>51</v>
      </c>
      <c r="B47" s="12">
        <v>1009</v>
      </c>
      <c r="C47" s="80"/>
      <c r="D47" s="80">
        <f>'Осн. фін. пок.'!D47</f>
        <v>0</v>
      </c>
      <c r="E47" s="80">
        <f t="shared" si="2"/>
        <v>0</v>
      </c>
      <c r="F47" s="107"/>
      <c r="H47" s="19"/>
    </row>
    <row r="48" spans="1:8" ht="18.75" customHeight="1">
      <c r="A48" s="20" t="s">
        <v>52</v>
      </c>
      <c r="B48" s="21">
        <v>1010</v>
      </c>
      <c r="C48" s="77">
        <f>C42+C43+C47</f>
        <v>190600</v>
      </c>
      <c r="D48" s="80">
        <f>'Осн. фін. пок.'!D48</f>
        <v>205000</v>
      </c>
      <c r="E48" s="80">
        <f t="shared" si="2"/>
        <v>14400</v>
      </c>
      <c r="F48" s="107">
        <f t="shared" si="1"/>
        <v>-7.5550891920251884</v>
      </c>
      <c r="H48" s="19"/>
    </row>
    <row r="49" spans="1:8" ht="18.75" customHeight="1">
      <c r="A49" s="22" t="s">
        <v>53</v>
      </c>
      <c r="B49" s="21">
        <v>1011</v>
      </c>
      <c r="C49" s="80">
        <f>C41-C48</f>
        <v>0</v>
      </c>
      <c r="D49" s="80">
        <f>D41-D48</f>
        <v>0</v>
      </c>
      <c r="E49" s="80">
        <f t="shared" si="2"/>
        <v>0</v>
      </c>
      <c r="F49" s="107"/>
      <c r="H49" s="13"/>
    </row>
    <row r="50" spans="1:8" ht="18.75" customHeight="1">
      <c r="A50" s="1" t="s">
        <v>54</v>
      </c>
      <c r="B50" s="21">
        <v>1012</v>
      </c>
      <c r="C50" s="80"/>
      <c r="D50" s="80"/>
      <c r="E50" s="80">
        <f t="shared" si="2"/>
        <v>0</v>
      </c>
      <c r="F50" s="107"/>
      <c r="H50" s="13"/>
    </row>
    <row r="51" spans="1:8" ht="18.75" customHeight="1">
      <c r="A51" s="23" t="s">
        <v>55</v>
      </c>
      <c r="B51" s="24">
        <v>1013</v>
      </c>
      <c r="C51" s="80">
        <f>C49-C50</f>
        <v>0</v>
      </c>
      <c r="D51" s="80">
        <f>D49-D50</f>
        <v>0</v>
      </c>
      <c r="E51" s="80">
        <f t="shared" si="2"/>
        <v>0</v>
      </c>
      <c r="F51" s="107"/>
    </row>
    <row r="52" spans="1:8" ht="18.75" customHeight="1">
      <c r="A52" s="25" t="s">
        <v>156</v>
      </c>
      <c r="B52" s="24">
        <v>1014</v>
      </c>
      <c r="C52" s="80">
        <v>9200</v>
      </c>
      <c r="D52" s="80">
        <f>'Осн. фін. пок.'!D52</f>
        <v>12000</v>
      </c>
      <c r="E52" s="80">
        <f t="shared" si="2"/>
        <v>2800</v>
      </c>
      <c r="F52" s="107">
        <f t="shared" si="1"/>
        <v>-30.434782608695656</v>
      </c>
    </row>
    <row r="53" spans="1:8" ht="18.75" customHeight="1">
      <c r="A53" s="143" t="s">
        <v>56</v>
      </c>
      <c r="B53" s="143"/>
      <c r="C53" s="143"/>
      <c r="D53" s="143"/>
      <c r="E53" s="143"/>
      <c r="F53" s="143"/>
    </row>
    <row r="54" spans="1:8" ht="18.75" customHeight="1">
      <c r="A54" s="26" t="s">
        <v>57</v>
      </c>
      <c r="B54" s="27">
        <v>1015</v>
      </c>
      <c r="C54" s="80">
        <f>C55+C56</f>
        <v>53700</v>
      </c>
      <c r="D54" s="80">
        <f>'Осн. фін. пок.'!D54</f>
        <v>62700</v>
      </c>
      <c r="E54" s="80">
        <f t="shared" ref="E54:E61" si="3">D54-C54</f>
        <v>9000</v>
      </c>
      <c r="F54" s="107">
        <f t="shared" ref="F54:F61" si="4">(((1-(D54/C54))*100))</f>
        <v>-16.759776536312842</v>
      </c>
    </row>
    <row r="55" spans="1:8" ht="18.75" customHeight="1">
      <c r="A55" s="26" t="s">
        <v>58</v>
      </c>
      <c r="B55" s="27">
        <v>1016</v>
      </c>
      <c r="C55" s="62">
        <v>48100</v>
      </c>
      <c r="D55" s="80">
        <f>'Осн. фін. пок.'!D55</f>
        <v>56200</v>
      </c>
      <c r="E55" s="80">
        <f t="shared" si="3"/>
        <v>8100</v>
      </c>
      <c r="F55" s="107">
        <f t="shared" si="4"/>
        <v>-16.839916839916835</v>
      </c>
    </row>
    <row r="56" spans="1:8" ht="18.75" customHeight="1">
      <c r="A56" s="26" t="s">
        <v>59</v>
      </c>
      <c r="B56" s="27">
        <v>1017</v>
      </c>
      <c r="C56" s="62">
        <v>5600</v>
      </c>
      <c r="D56" s="80">
        <f>'Осн. фін. пок.'!D56</f>
        <v>6500</v>
      </c>
      <c r="E56" s="80">
        <f t="shared" si="3"/>
        <v>900</v>
      </c>
      <c r="F56" s="107">
        <f t="shared" si="4"/>
        <v>-16.07142857142858</v>
      </c>
    </row>
    <row r="57" spans="1:8" ht="18.75" customHeight="1">
      <c r="A57" s="26" t="s">
        <v>60</v>
      </c>
      <c r="B57" s="27">
        <v>1018</v>
      </c>
      <c r="C57" s="62">
        <v>102000</v>
      </c>
      <c r="D57" s="80">
        <f>'Осн. фін. пок.'!D57</f>
        <v>102000</v>
      </c>
      <c r="E57" s="80">
        <f t="shared" si="3"/>
        <v>0</v>
      </c>
      <c r="F57" s="107">
        <f t="shared" si="4"/>
        <v>0</v>
      </c>
    </row>
    <row r="58" spans="1:8" ht="18.75" customHeight="1">
      <c r="A58" s="26" t="s">
        <v>61</v>
      </c>
      <c r="B58" s="27">
        <v>1019</v>
      </c>
      <c r="C58" s="62">
        <v>21300</v>
      </c>
      <c r="D58" s="80">
        <f>'Осн. фін. пок.'!D58</f>
        <v>21300</v>
      </c>
      <c r="E58" s="80">
        <f t="shared" si="3"/>
        <v>0</v>
      </c>
      <c r="F58" s="107">
        <f t="shared" si="4"/>
        <v>0</v>
      </c>
    </row>
    <row r="59" spans="1:8" ht="18.75" customHeight="1">
      <c r="A59" s="26" t="s">
        <v>62</v>
      </c>
      <c r="B59" s="27">
        <v>1020</v>
      </c>
      <c r="C59" s="62">
        <v>9200</v>
      </c>
      <c r="D59" s="80">
        <f>'Осн. фін. пок.'!D59</f>
        <v>12000</v>
      </c>
      <c r="E59" s="80">
        <f t="shared" si="3"/>
        <v>2800</v>
      </c>
      <c r="F59" s="107">
        <f t="shared" si="4"/>
        <v>-30.434782608695656</v>
      </c>
    </row>
    <row r="60" spans="1:8" ht="18.75" customHeight="1">
      <c r="A60" s="26" t="s">
        <v>63</v>
      </c>
      <c r="B60" s="28">
        <v>1021</v>
      </c>
      <c r="C60" s="62">
        <v>4400</v>
      </c>
      <c r="D60" s="80">
        <f>'Осн. фін. пок.'!D60</f>
        <v>7000</v>
      </c>
      <c r="E60" s="80">
        <f t="shared" si="3"/>
        <v>2600</v>
      </c>
      <c r="F60" s="107">
        <f t="shared" si="4"/>
        <v>-59.090909090909079</v>
      </c>
    </row>
    <row r="61" spans="1:8" ht="18.75" customHeight="1">
      <c r="A61" s="29" t="s">
        <v>64</v>
      </c>
      <c r="B61" s="28">
        <v>1022</v>
      </c>
      <c r="C61" s="80">
        <f>C54+C57+C58+C59+C60</f>
        <v>190600</v>
      </c>
      <c r="D61" s="80">
        <f>'Осн. фін. пок.'!D61</f>
        <v>205000</v>
      </c>
      <c r="E61" s="80">
        <f t="shared" si="3"/>
        <v>14400</v>
      </c>
      <c r="F61" s="107">
        <f t="shared" si="4"/>
        <v>-7.5550891920251884</v>
      </c>
    </row>
    <row r="62" spans="1:8" ht="18.75" customHeight="1">
      <c r="A62" s="25"/>
      <c r="B62" s="24"/>
      <c r="C62" s="79"/>
      <c r="D62" s="79"/>
      <c r="E62" s="79"/>
      <c r="F62" s="108"/>
    </row>
    <row r="63" spans="1:8" ht="24" customHeight="1">
      <c r="A63" s="144" t="s">
        <v>65</v>
      </c>
      <c r="B63" s="144"/>
      <c r="C63" s="144"/>
      <c r="D63" s="144"/>
      <c r="E63" s="144"/>
      <c r="F63" s="144"/>
    </row>
    <row r="64" spans="1:8" ht="18.75" customHeight="1">
      <c r="A64" s="30" t="s">
        <v>66</v>
      </c>
      <c r="B64" s="12">
        <v>2000</v>
      </c>
      <c r="C64" s="79"/>
      <c r="D64" s="79"/>
      <c r="E64" s="79"/>
      <c r="F64" s="108"/>
    </row>
    <row r="65" spans="1:7" ht="37.5" customHeight="1">
      <c r="A65" s="30" t="s">
        <v>67</v>
      </c>
      <c r="B65" s="12">
        <v>2001</v>
      </c>
      <c r="C65" s="79">
        <v>240</v>
      </c>
      <c r="D65" s="80">
        <f>'Осн. фін. пок.'!D65</f>
        <v>280</v>
      </c>
      <c r="E65" s="80">
        <f t="shared" ref="E65:E74" si="5">D65-C65</f>
        <v>40</v>
      </c>
      <c r="F65" s="107">
        <f t="shared" ref="F65:F74" si="6">(((1-(D65/C65))*100))</f>
        <v>-16.666666666666675</v>
      </c>
    </row>
    <row r="66" spans="1:7" ht="37.5" customHeight="1">
      <c r="A66" s="31" t="s">
        <v>68</v>
      </c>
      <c r="B66" s="32">
        <v>2002</v>
      </c>
      <c r="C66" s="79"/>
      <c r="D66" s="80">
        <f>'Осн. фін. пок.'!D66</f>
        <v>0</v>
      </c>
      <c r="E66" s="80">
        <f t="shared" si="5"/>
        <v>0</v>
      </c>
      <c r="F66" s="107"/>
    </row>
    <row r="67" spans="1:7" ht="37.5" customHeight="1">
      <c r="A67" s="31" t="s">
        <v>69</v>
      </c>
      <c r="B67" s="32">
        <v>2003</v>
      </c>
      <c r="C67" s="79"/>
      <c r="D67" s="80">
        <f>'Осн. фін. пок.'!D67</f>
        <v>0</v>
      </c>
      <c r="E67" s="80">
        <f t="shared" si="5"/>
        <v>0</v>
      </c>
      <c r="F67" s="107"/>
    </row>
    <row r="68" spans="1:7" ht="29.25" customHeight="1">
      <c r="A68" s="31" t="s">
        <v>70</v>
      </c>
      <c r="B68" s="32">
        <v>2004</v>
      </c>
      <c r="C68" s="76">
        <v>19100</v>
      </c>
      <c r="D68" s="80">
        <f>'Осн. фін. пок.'!D68</f>
        <v>19100</v>
      </c>
      <c r="E68" s="80">
        <f t="shared" si="5"/>
        <v>0</v>
      </c>
      <c r="F68" s="107">
        <f t="shared" si="6"/>
        <v>0</v>
      </c>
    </row>
    <row r="69" spans="1:7" ht="39.75" customHeight="1">
      <c r="A69" s="31" t="s">
        <v>71</v>
      </c>
      <c r="B69" s="32">
        <v>2005</v>
      </c>
      <c r="C69" s="76">
        <v>21300</v>
      </c>
      <c r="D69" s="80">
        <f>'Осн. фін. пок.'!D69</f>
        <v>21300</v>
      </c>
      <c r="E69" s="80">
        <f t="shared" si="5"/>
        <v>0</v>
      </c>
      <c r="F69" s="107">
        <f t="shared" si="6"/>
        <v>0</v>
      </c>
    </row>
    <row r="70" spans="1:7" ht="26.25" customHeight="1">
      <c r="A70" s="31" t="s">
        <v>72</v>
      </c>
      <c r="B70" s="32">
        <v>2006</v>
      </c>
      <c r="C70" s="76">
        <v>1550</v>
      </c>
      <c r="D70" s="80">
        <f>'Осн. фін. пок.'!D70</f>
        <v>1550</v>
      </c>
      <c r="E70" s="80">
        <f t="shared" si="5"/>
        <v>0</v>
      </c>
      <c r="F70" s="107">
        <f t="shared" si="6"/>
        <v>0</v>
      </c>
    </row>
    <row r="71" spans="1:7" ht="30" customHeight="1">
      <c r="A71" s="31" t="s">
        <v>73</v>
      </c>
      <c r="B71" s="32">
        <v>2007</v>
      </c>
      <c r="C71" s="76">
        <v>440</v>
      </c>
      <c r="D71" s="80">
        <f>'Осн. фін. пок.'!D71</f>
        <v>440</v>
      </c>
      <c r="E71" s="80">
        <f t="shared" si="5"/>
        <v>0</v>
      </c>
      <c r="F71" s="107">
        <f t="shared" si="6"/>
        <v>0</v>
      </c>
    </row>
    <row r="72" spans="1:7" ht="23.25" customHeight="1">
      <c r="A72" s="31" t="s">
        <v>74</v>
      </c>
      <c r="B72" s="32">
        <v>2008</v>
      </c>
      <c r="C72" s="79"/>
      <c r="D72" s="80">
        <f>'Осн. фін. пок.'!D72</f>
        <v>0</v>
      </c>
      <c r="E72" s="80">
        <f t="shared" si="5"/>
        <v>0</v>
      </c>
      <c r="F72" s="107"/>
    </row>
    <row r="73" spans="1:7" ht="26.25" customHeight="1">
      <c r="A73" s="31" t="s">
        <v>75</v>
      </c>
      <c r="B73" s="32">
        <v>2009</v>
      </c>
      <c r="C73" s="79"/>
      <c r="D73" s="80">
        <f>'Осн. фін. пок.'!D73</f>
        <v>0</v>
      </c>
      <c r="E73" s="80">
        <f t="shared" si="5"/>
        <v>0</v>
      </c>
      <c r="F73" s="107"/>
    </row>
    <row r="74" spans="1:7" ht="39.75" customHeight="1">
      <c r="A74" s="33" t="s">
        <v>76</v>
      </c>
      <c r="B74" s="34">
        <v>2010</v>
      </c>
      <c r="C74" s="80">
        <f>C64+C65+C66+C67+C68+C69+C70+C71+C72+C73</f>
        <v>42630</v>
      </c>
      <c r="D74" s="80">
        <f>'Осн. фін. пок.'!D74</f>
        <v>42670</v>
      </c>
      <c r="E74" s="80">
        <f t="shared" si="5"/>
        <v>40</v>
      </c>
      <c r="F74" s="107">
        <f t="shared" si="6"/>
        <v>-9.3830635702563114E-2</v>
      </c>
      <c r="G74" s="35"/>
    </row>
    <row r="75" spans="1:7" ht="24.95" customHeight="1">
      <c r="A75" s="145" t="s">
        <v>77</v>
      </c>
      <c r="B75" s="145"/>
      <c r="C75" s="145"/>
      <c r="D75" s="145"/>
      <c r="E75" s="145"/>
      <c r="F75" s="145"/>
    </row>
    <row r="76" spans="1:7" s="38" customFormat="1" ht="20.100000000000001" customHeight="1">
      <c r="A76" s="26" t="s">
        <v>78</v>
      </c>
      <c r="B76" s="36">
        <v>3000</v>
      </c>
      <c r="C76" s="79"/>
      <c r="D76" s="79"/>
      <c r="E76" s="79"/>
      <c r="F76" s="108"/>
      <c r="G76" s="37"/>
    </row>
    <row r="77" spans="1:7" s="38" customFormat="1" ht="20.100000000000001" customHeight="1">
      <c r="A77" s="26" t="s">
        <v>79</v>
      </c>
      <c r="B77" s="36">
        <v>3001</v>
      </c>
      <c r="C77" s="75"/>
      <c r="D77" s="75"/>
      <c r="E77" s="75"/>
      <c r="F77" s="109"/>
      <c r="G77" s="37"/>
    </row>
    <row r="78" spans="1:7" s="38" customFormat="1" ht="20.100000000000001" customHeight="1">
      <c r="A78" s="26" t="s">
        <v>80</v>
      </c>
      <c r="B78" s="36">
        <v>3002</v>
      </c>
      <c r="C78" s="75"/>
      <c r="D78" s="75"/>
      <c r="E78" s="75"/>
      <c r="F78" s="109"/>
      <c r="G78" s="37"/>
    </row>
    <row r="79" spans="1:7" s="38" customFormat="1" ht="20.100000000000001" customHeight="1">
      <c r="A79" s="26" t="s">
        <v>81</v>
      </c>
      <c r="B79" s="36">
        <v>3003</v>
      </c>
      <c r="C79" s="79"/>
      <c r="D79" s="79"/>
      <c r="E79" s="79"/>
      <c r="F79" s="108"/>
      <c r="G79" s="37"/>
    </row>
    <row r="80" spans="1:7" s="38" customFormat="1" ht="36" customHeight="1">
      <c r="A80" s="26" t="s">
        <v>82</v>
      </c>
      <c r="B80" s="36">
        <v>3004</v>
      </c>
      <c r="C80" s="79"/>
      <c r="D80" s="79"/>
      <c r="E80" s="79"/>
      <c r="F80" s="108"/>
      <c r="G80" s="37"/>
    </row>
    <row r="81" spans="1:7" s="38" customFormat="1" ht="20.100000000000001" customHeight="1">
      <c r="A81" s="26" t="s">
        <v>83</v>
      </c>
      <c r="B81" s="39">
        <v>3005</v>
      </c>
      <c r="C81" s="79"/>
      <c r="D81" s="79"/>
      <c r="E81" s="79"/>
      <c r="F81" s="108"/>
      <c r="G81" s="37"/>
    </row>
    <row r="82" spans="1:7" s="38" customFormat="1" ht="20.100000000000001" customHeight="1">
      <c r="A82" s="29" t="s">
        <v>84</v>
      </c>
      <c r="B82" s="40">
        <v>3006</v>
      </c>
      <c r="C82" s="80">
        <f>C76+C77+C78+C79+C80+C81</f>
        <v>0</v>
      </c>
      <c r="D82" s="80">
        <f>D76+D77+D78+D79+D80+D81</f>
        <v>0</v>
      </c>
      <c r="E82" s="80">
        <f>E76+E77+E78+E79+E80+E81</f>
        <v>0</v>
      </c>
      <c r="F82" s="107">
        <f>F76+F77+F78+F79+F80+F81</f>
        <v>0</v>
      </c>
      <c r="G82" s="37"/>
    </row>
    <row r="83" spans="1:7" s="38" customFormat="1" ht="20.100000000000001" customHeight="1">
      <c r="A83" s="142" t="s">
        <v>85</v>
      </c>
      <c r="B83" s="142"/>
      <c r="C83" s="142"/>
      <c r="D83" s="142"/>
      <c r="E83" s="142"/>
      <c r="F83" s="142"/>
      <c r="G83" s="37"/>
    </row>
    <row r="84" spans="1:7" s="38" customFormat="1" ht="41.25" customHeight="1">
      <c r="A84" s="26" t="s">
        <v>86</v>
      </c>
      <c r="B84" s="39">
        <v>4000</v>
      </c>
      <c r="C84" s="80"/>
      <c r="D84" s="80"/>
      <c r="E84" s="80"/>
      <c r="F84" s="107"/>
      <c r="G84" s="37"/>
    </row>
    <row r="85" spans="1:7" s="38" customFormat="1" ht="20.100000000000001" customHeight="1">
      <c r="A85" s="26" t="s">
        <v>87</v>
      </c>
      <c r="B85" s="39">
        <v>4001</v>
      </c>
      <c r="C85" s="80"/>
      <c r="D85" s="80"/>
      <c r="E85" s="80"/>
      <c r="F85" s="107"/>
      <c r="G85" s="37"/>
    </row>
    <row r="86" spans="1:7" s="38" customFormat="1" ht="20.100000000000001" customHeight="1">
      <c r="A86" s="26" t="s">
        <v>88</v>
      </c>
      <c r="B86" s="39">
        <v>4002</v>
      </c>
      <c r="C86" s="80"/>
      <c r="D86" s="80"/>
      <c r="E86" s="80"/>
      <c r="F86" s="107"/>
      <c r="G86" s="37"/>
    </row>
    <row r="87" spans="1:7" s="38" customFormat="1" ht="36" customHeight="1">
      <c r="A87" s="26" t="s">
        <v>89</v>
      </c>
      <c r="B87" s="39">
        <v>4003</v>
      </c>
      <c r="C87" s="80">
        <f>C88+C89</f>
        <v>0</v>
      </c>
      <c r="D87" s="80">
        <f>D88+D89</f>
        <v>0</v>
      </c>
      <c r="E87" s="80">
        <f>E88+E89</f>
        <v>0</v>
      </c>
      <c r="F87" s="107"/>
      <c r="G87" s="37"/>
    </row>
    <row r="88" spans="1:7" s="38" customFormat="1" ht="23.25" customHeight="1">
      <c r="A88" s="26" t="s">
        <v>87</v>
      </c>
      <c r="B88" s="39">
        <v>4004</v>
      </c>
      <c r="C88" s="80"/>
      <c r="D88" s="80"/>
      <c r="E88" s="80"/>
      <c r="F88" s="107"/>
      <c r="G88" s="37"/>
    </row>
    <row r="89" spans="1:7" s="38" customFormat="1" ht="23.25" customHeight="1">
      <c r="A89" s="26" t="s">
        <v>88</v>
      </c>
      <c r="B89" s="39">
        <v>4005</v>
      </c>
      <c r="C89" s="80"/>
      <c r="D89" s="80"/>
      <c r="E89" s="80"/>
      <c r="F89" s="107"/>
      <c r="G89" s="37"/>
    </row>
    <row r="90" spans="1:7" ht="24.95" customHeight="1">
      <c r="A90" s="146" t="s">
        <v>90</v>
      </c>
      <c r="B90" s="146"/>
      <c r="C90" s="146"/>
      <c r="D90" s="146"/>
      <c r="E90" s="146"/>
      <c r="F90" s="146"/>
    </row>
    <row r="91" spans="1:7" ht="78.75" customHeight="1">
      <c r="A91" s="41" t="s">
        <v>91</v>
      </c>
      <c r="B91" s="42">
        <v>5000</v>
      </c>
      <c r="C91" s="94">
        <f>(C51/C35)*100</f>
        <v>0</v>
      </c>
      <c r="D91" s="94">
        <f>(D51/D35)*100</f>
        <v>0</v>
      </c>
      <c r="E91" s="80">
        <f t="shared" ref="E91:E96" si="7">D91-C91</f>
        <v>0</v>
      </c>
      <c r="F91" s="66"/>
    </row>
    <row r="92" spans="1:7" ht="59.25" customHeight="1">
      <c r="A92" s="41" t="s">
        <v>151</v>
      </c>
      <c r="B92" s="42">
        <v>5001</v>
      </c>
      <c r="C92" s="94">
        <f>(C51/C107)*100</f>
        <v>0</v>
      </c>
      <c r="D92" s="94">
        <f>(D51/D107)*100</f>
        <v>0</v>
      </c>
      <c r="E92" s="80">
        <f t="shared" si="7"/>
        <v>0</v>
      </c>
      <c r="F92" s="66"/>
    </row>
    <row r="93" spans="1:7" ht="60.75" customHeight="1">
      <c r="A93" s="43" t="s">
        <v>152</v>
      </c>
      <c r="B93" s="12">
        <v>5002</v>
      </c>
      <c r="C93" s="94"/>
      <c r="D93" s="94"/>
      <c r="E93" s="80">
        <f t="shared" si="7"/>
        <v>0</v>
      </c>
      <c r="F93" s="66"/>
    </row>
    <row r="94" spans="1:7" ht="66" customHeight="1">
      <c r="A94" s="43" t="s">
        <v>93</v>
      </c>
      <c r="B94" s="12">
        <v>5003</v>
      </c>
      <c r="C94" s="94">
        <f>(C51/C35)*100</f>
        <v>0</v>
      </c>
      <c r="D94" s="94">
        <f>(D51/D35)*100</f>
        <v>0</v>
      </c>
      <c r="E94" s="80">
        <f t="shared" si="7"/>
        <v>0</v>
      </c>
      <c r="F94" s="66"/>
    </row>
    <row r="95" spans="1:7" ht="66.75" customHeight="1">
      <c r="A95" s="44" t="s">
        <v>94</v>
      </c>
      <c r="B95" s="45">
        <v>5004</v>
      </c>
      <c r="C95" s="74"/>
      <c r="D95" s="74"/>
      <c r="E95" s="80">
        <f t="shared" si="7"/>
        <v>0</v>
      </c>
      <c r="F95" s="110"/>
    </row>
    <row r="96" spans="1:7" ht="65.25" customHeight="1">
      <c r="A96" s="44" t="s">
        <v>95</v>
      </c>
      <c r="B96" s="45">
        <v>5005</v>
      </c>
      <c r="C96" s="73">
        <f>C101/C100</f>
        <v>-0.66666666666666663</v>
      </c>
      <c r="D96" s="80">
        <f>'Осн. фін. пок.'!D96</f>
        <v>-0.66666666666666663</v>
      </c>
      <c r="E96" s="80">
        <f t="shared" si="7"/>
        <v>0</v>
      </c>
      <c r="F96" s="111"/>
    </row>
    <row r="97" spans="1:8" ht="24.95" customHeight="1">
      <c r="A97" s="141" t="s">
        <v>153</v>
      </c>
      <c r="B97" s="141"/>
      <c r="C97" s="141"/>
      <c r="D97" s="141"/>
      <c r="E97" s="141"/>
      <c r="F97" s="141"/>
    </row>
    <row r="98" spans="1:8" ht="18.75" customHeight="1">
      <c r="A98" s="41" t="s">
        <v>96</v>
      </c>
      <c r="B98" s="42">
        <v>6000</v>
      </c>
      <c r="C98" s="72">
        <v>60000</v>
      </c>
      <c r="D98" s="80">
        <f>'Осн. фін. пок.'!D98</f>
        <v>60000</v>
      </c>
      <c r="E98" s="80">
        <f t="shared" ref="E98:E116" si="8">D98-C98</f>
        <v>0</v>
      </c>
      <c r="F98" s="107">
        <f t="shared" ref="F98:F116" si="9">(((1-(D98/C98))*100))</f>
        <v>0</v>
      </c>
    </row>
    <row r="99" spans="1:8" ht="18.75" customHeight="1">
      <c r="A99" s="41" t="s">
        <v>97</v>
      </c>
      <c r="B99" s="42">
        <v>6001</v>
      </c>
      <c r="C99" s="80">
        <v>100000</v>
      </c>
      <c r="D99" s="80">
        <f>'Осн. фін. пок.'!D99</f>
        <v>100000</v>
      </c>
      <c r="E99" s="80">
        <f t="shared" si="8"/>
        <v>0</v>
      </c>
      <c r="F99" s="107">
        <f t="shared" si="9"/>
        <v>0</v>
      </c>
    </row>
    <row r="100" spans="1:8" ht="18.75" customHeight="1">
      <c r="A100" s="41" t="s">
        <v>98</v>
      </c>
      <c r="B100" s="42">
        <v>6002</v>
      </c>
      <c r="C100" s="80">
        <v>60000</v>
      </c>
      <c r="D100" s="80">
        <f>'Осн. фін. пок.'!D100</f>
        <v>60000</v>
      </c>
      <c r="E100" s="80">
        <f t="shared" si="8"/>
        <v>0</v>
      </c>
      <c r="F100" s="107">
        <f t="shared" si="9"/>
        <v>0</v>
      </c>
    </row>
    <row r="101" spans="1:8" ht="18.75" customHeight="1">
      <c r="A101" s="41" t="s">
        <v>99</v>
      </c>
      <c r="B101" s="42">
        <v>6003</v>
      </c>
      <c r="C101" s="72">
        <f>C100-C99</f>
        <v>-40000</v>
      </c>
      <c r="D101" s="80">
        <f>'Осн. фін. пок.'!D101</f>
        <v>-40000</v>
      </c>
      <c r="E101" s="80">
        <f t="shared" si="8"/>
        <v>0</v>
      </c>
      <c r="F101" s="107">
        <f t="shared" si="9"/>
        <v>0</v>
      </c>
    </row>
    <row r="102" spans="1:8" ht="18.75" customHeight="1">
      <c r="A102" s="43" t="s">
        <v>100</v>
      </c>
      <c r="B102" s="12">
        <v>6004</v>
      </c>
      <c r="C102" s="71">
        <v>25000</v>
      </c>
      <c r="D102" s="80">
        <f>'Осн. фін. пок.'!D102</f>
        <v>25000</v>
      </c>
      <c r="E102" s="80">
        <f t="shared" si="8"/>
        <v>0</v>
      </c>
      <c r="F102" s="107">
        <f t="shared" si="9"/>
        <v>0</v>
      </c>
    </row>
    <row r="103" spans="1:8" ht="22.7" customHeight="1">
      <c r="A103" s="43" t="s">
        <v>101</v>
      </c>
      <c r="B103" s="12">
        <v>6005</v>
      </c>
      <c r="C103" s="72"/>
      <c r="D103" s="80">
        <f>'Осн. фін. пок.'!D103</f>
        <v>0</v>
      </c>
      <c r="E103" s="80">
        <f t="shared" si="8"/>
        <v>0</v>
      </c>
      <c r="F103" s="107"/>
      <c r="G103" s="46"/>
    </row>
    <row r="104" spans="1:8" ht="18.600000000000001" customHeight="1">
      <c r="A104" s="43" t="s">
        <v>102</v>
      </c>
      <c r="B104" s="12">
        <v>6006</v>
      </c>
      <c r="C104" s="72"/>
      <c r="D104" s="80">
        <f>'Осн. фін. пок.'!D104</f>
        <v>0</v>
      </c>
      <c r="E104" s="80">
        <f t="shared" si="8"/>
        <v>0</v>
      </c>
      <c r="F104" s="107"/>
      <c r="G104" s="46"/>
    </row>
    <row r="105" spans="1:8" ht="18.600000000000001" customHeight="1">
      <c r="A105" s="43" t="s">
        <v>103</v>
      </c>
      <c r="B105" s="12">
        <v>6007</v>
      </c>
      <c r="C105" s="72">
        <v>78</v>
      </c>
      <c r="D105" s="80">
        <f>'Осн. фін. пок.'!D105</f>
        <v>78</v>
      </c>
      <c r="E105" s="80">
        <f t="shared" si="8"/>
        <v>0</v>
      </c>
      <c r="F105" s="107">
        <f t="shared" si="9"/>
        <v>0</v>
      </c>
      <c r="G105" s="46"/>
    </row>
    <row r="106" spans="1:8" ht="18.600000000000001" customHeight="1">
      <c r="A106" s="43" t="s">
        <v>104</v>
      </c>
      <c r="B106" s="47">
        <v>6008</v>
      </c>
      <c r="C106" s="72">
        <v>4000</v>
      </c>
      <c r="D106" s="80">
        <f>'Осн. фін. пок.'!D106</f>
        <v>4000</v>
      </c>
      <c r="E106" s="80">
        <f t="shared" si="8"/>
        <v>0</v>
      </c>
      <c r="F106" s="107">
        <f t="shared" si="9"/>
        <v>0</v>
      </c>
    </row>
    <row r="107" spans="1:8" s="38" customFormat="1" ht="20.100000000000001" customHeight="1">
      <c r="A107" s="48" t="s">
        <v>105</v>
      </c>
      <c r="B107" s="21">
        <v>6009</v>
      </c>
      <c r="C107" s="71">
        <f>C98+C102</f>
        <v>85000</v>
      </c>
      <c r="D107" s="80">
        <f>'Осн. фін. пок.'!D107</f>
        <v>85000</v>
      </c>
      <c r="E107" s="80">
        <f t="shared" si="8"/>
        <v>0</v>
      </c>
      <c r="F107" s="107">
        <f t="shared" si="9"/>
        <v>0</v>
      </c>
    </row>
    <row r="108" spans="1:8" ht="18.600000000000001" customHeight="1">
      <c r="A108" s="43" t="s">
        <v>106</v>
      </c>
      <c r="B108" s="12">
        <v>6010</v>
      </c>
      <c r="C108" s="71">
        <v>7200</v>
      </c>
      <c r="D108" s="80">
        <f>'Осн. фін. пок.'!D108</f>
        <v>7200</v>
      </c>
      <c r="E108" s="80">
        <f t="shared" si="8"/>
        <v>0</v>
      </c>
      <c r="F108" s="107">
        <f t="shared" si="9"/>
        <v>0</v>
      </c>
    </row>
    <row r="109" spans="1:8" ht="26.25" customHeight="1">
      <c r="A109" s="43" t="s">
        <v>107</v>
      </c>
      <c r="B109" s="12">
        <v>6011</v>
      </c>
      <c r="C109" s="71">
        <v>22000</v>
      </c>
      <c r="D109" s="80">
        <f>'Осн. фін. пок.'!D109</f>
        <v>22000</v>
      </c>
      <c r="E109" s="80">
        <f t="shared" si="8"/>
        <v>0</v>
      </c>
      <c r="F109" s="107">
        <f t="shared" si="9"/>
        <v>0</v>
      </c>
    </row>
    <row r="110" spans="1:8" ht="18.75" customHeight="1">
      <c r="A110" s="43" t="s">
        <v>108</v>
      </c>
      <c r="B110" s="12">
        <v>6012</v>
      </c>
      <c r="C110" s="72">
        <v>0</v>
      </c>
      <c r="D110" s="80">
        <f>'Осн. фін. пок.'!D110</f>
        <v>0</v>
      </c>
      <c r="E110" s="80">
        <f t="shared" si="8"/>
        <v>0</v>
      </c>
      <c r="F110" s="107"/>
      <c r="G110" s="46"/>
    </row>
    <row r="111" spans="1:8" ht="27.6" customHeight="1">
      <c r="A111" s="43" t="s">
        <v>109</v>
      </c>
      <c r="B111" s="12">
        <v>6013</v>
      </c>
      <c r="C111" s="72"/>
      <c r="D111" s="80">
        <f>'Осн. фін. пок.'!D111</f>
        <v>0</v>
      </c>
      <c r="E111" s="80">
        <f t="shared" si="8"/>
        <v>0</v>
      </c>
      <c r="F111" s="107"/>
      <c r="G111" s="46"/>
    </row>
    <row r="112" spans="1:8" s="38" customFormat="1" ht="18.75" customHeight="1">
      <c r="A112" s="48" t="s">
        <v>110</v>
      </c>
      <c r="B112" s="21">
        <v>6014</v>
      </c>
      <c r="C112" s="70">
        <f>C113+C114</f>
        <v>0</v>
      </c>
      <c r="D112" s="80">
        <f>'Осн. фін. пок.'!D112</f>
        <v>0</v>
      </c>
      <c r="E112" s="80">
        <f t="shared" si="8"/>
        <v>0</v>
      </c>
      <c r="F112" s="107"/>
      <c r="H112" s="1"/>
    </row>
    <row r="113" spans="1:6" ht="18.75" customHeight="1">
      <c r="A113" s="43" t="s">
        <v>111</v>
      </c>
      <c r="B113" s="12">
        <v>6015</v>
      </c>
      <c r="C113" s="72"/>
      <c r="D113" s="80">
        <f>'Осн. фін. пок.'!D113</f>
        <v>0</v>
      </c>
      <c r="E113" s="80">
        <f t="shared" si="8"/>
        <v>0</v>
      </c>
      <c r="F113" s="107"/>
    </row>
    <row r="114" spans="1:6" ht="18.75" customHeight="1">
      <c r="A114" s="43" t="s">
        <v>112</v>
      </c>
      <c r="B114" s="12">
        <v>6016</v>
      </c>
      <c r="C114" s="72"/>
      <c r="D114" s="80">
        <f>'Осн. фін. пок.'!D114</f>
        <v>0</v>
      </c>
      <c r="E114" s="80">
        <f t="shared" si="8"/>
        <v>0</v>
      </c>
      <c r="F114" s="107"/>
    </row>
    <row r="115" spans="1:6" s="38" customFormat="1" ht="18.75" customHeight="1">
      <c r="A115" s="48" t="s">
        <v>113</v>
      </c>
      <c r="B115" s="21">
        <v>6017</v>
      </c>
      <c r="C115" s="71">
        <v>55800</v>
      </c>
      <c r="D115" s="80">
        <f>'Осн. фін. пок.'!D115</f>
        <v>55800</v>
      </c>
      <c r="E115" s="80">
        <f t="shared" si="8"/>
        <v>0</v>
      </c>
      <c r="F115" s="107">
        <f t="shared" si="9"/>
        <v>0</v>
      </c>
    </row>
    <row r="116" spans="1:6" s="38" customFormat="1" ht="18.75" customHeight="1">
      <c r="A116" s="48" t="s">
        <v>114</v>
      </c>
      <c r="B116" s="21">
        <v>6019</v>
      </c>
      <c r="C116" s="71">
        <f>C112+C115</f>
        <v>55800</v>
      </c>
      <c r="D116" s="80">
        <f>'Осн. фін. пок.'!D116</f>
        <v>55800</v>
      </c>
      <c r="E116" s="80">
        <f t="shared" si="8"/>
        <v>0</v>
      </c>
      <c r="F116" s="107">
        <f t="shared" si="9"/>
        <v>0</v>
      </c>
    </row>
    <row r="117" spans="1:6" s="38" customFormat="1" ht="22.7" customHeight="1">
      <c r="A117" s="141" t="s">
        <v>154</v>
      </c>
      <c r="B117" s="141"/>
      <c r="C117" s="141"/>
      <c r="D117" s="141"/>
      <c r="E117" s="141"/>
      <c r="F117" s="141"/>
    </row>
    <row r="118" spans="1:6" s="38" customFormat="1" ht="18.75" customHeight="1">
      <c r="A118" s="49" t="s">
        <v>115</v>
      </c>
      <c r="B118" s="50">
        <v>7000</v>
      </c>
      <c r="C118" s="69"/>
      <c r="D118" s="69"/>
      <c r="E118" s="69"/>
      <c r="F118" s="112"/>
    </row>
    <row r="119" spans="1:6" s="38" customFormat="1" ht="18.75" customHeight="1">
      <c r="A119" s="51" t="s">
        <v>116</v>
      </c>
      <c r="B119" s="52" t="s">
        <v>117</v>
      </c>
      <c r="C119" s="79">
        <f>SUM(C120:C122)</f>
        <v>0</v>
      </c>
      <c r="D119" s="79">
        <f>SUM(D120:D122)</f>
        <v>0</v>
      </c>
      <c r="E119" s="79">
        <f>SUM(E120:E122)</f>
        <v>0</v>
      </c>
      <c r="F119" s="108"/>
    </row>
    <row r="120" spans="1:6" s="38" customFormat="1" ht="18.75" customHeight="1">
      <c r="A120" s="43" t="s">
        <v>118</v>
      </c>
      <c r="B120" s="53" t="s">
        <v>119</v>
      </c>
      <c r="C120" s="75"/>
      <c r="D120" s="75"/>
      <c r="E120" s="75"/>
      <c r="F120" s="108"/>
    </row>
    <row r="121" spans="1:6" s="38" customFormat="1" ht="18.75" customHeight="1">
      <c r="A121" s="43" t="s">
        <v>120</v>
      </c>
      <c r="B121" s="53" t="s">
        <v>121</v>
      </c>
      <c r="C121" s="75"/>
      <c r="D121" s="75"/>
      <c r="E121" s="75"/>
      <c r="F121" s="108"/>
    </row>
    <row r="122" spans="1:6" s="38" customFormat="1" ht="18.75" customHeight="1">
      <c r="A122" s="43" t="s">
        <v>122</v>
      </c>
      <c r="B122" s="53" t="s">
        <v>123</v>
      </c>
      <c r="C122" s="75"/>
      <c r="D122" s="75"/>
      <c r="E122" s="75"/>
      <c r="F122" s="108"/>
    </row>
    <row r="123" spans="1:6" s="38" customFormat="1" ht="18.75" customHeight="1">
      <c r="A123" s="48" t="s">
        <v>124</v>
      </c>
      <c r="B123" s="54" t="s">
        <v>125</v>
      </c>
      <c r="C123" s="79">
        <f>SUM(C124:C126)</f>
        <v>0</v>
      </c>
      <c r="D123" s="79">
        <f>SUM(D124:D126)</f>
        <v>0</v>
      </c>
      <c r="E123" s="79">
        <f>SUM(E124:E126)</f>
        <v>0</v>
      </c>
      <c r="F123" s="108"/>
    </row>
    <row r="124" spans="1:6" s="38" customFormat="1" ht="18.75" customHeight="1">
      <c r="A124" s="43" t="s">
        <v>118</v>
      </c>
      <c r="B124" s="53" t="s">
        <v>126</v>
      </c>
      <c r="C124" s="75"/>
      <c r="D124" s="75"/>
      <c r="E124" s="75"/>
      <c r="F124" s="108"/>
    </row>
    <row r="125" spans="1:6" s="38" customFormat="1" ht="18.75" customHeight="1">
      <c r="A125" s="43" t="s">
        <v>120</v>
      </c>
      <c r="B125" s="53" t="s">
        <v>127</v>
      </c>
      <c r="C125" s="75"/>
      <c r="D125" s="75"/>
      <c r="E125" s="75"/>
      <c r="F125" s="108"/>
    </row>
    <row r="126" spans="1:6" ht="18.75" customHeight="1">
      <c r="A126" s="43" t="s">
        <v>122</v>
      </c>
      <c r="B126" s="53" t="s">
        <v>128</v>
      </c>
      <c r="C126" s="75"/>
      <c r="D126" s="75"/>
      <c r="E126" s="75"/>
      <c r="F126" s="108"/>
    </row>
    <row r="127" spans="1:6" ht="18.75" customHeight="1">
      <c r="A127" s="49" t="s">
        <v>129</v>
      </c>
      <c r="B127" s="50">
        <v>7009</v>
      </c>
      <c r="C127" s="75"/>
      <c r="D127" s="75"/>
      <c r="E127" s="75"/>
      <c r="F127" s="109"/>
    </row>
    <row r="128" spans="1:6" ht="27" customHeight="1">
      <c r="A128" s="141" t="s">
        <v>155</v>
      </c>
      <c r="B128" s="141"/>
      <c r="C128" s="141"/>
      <c r="D128" s="141"/>
      <c r="E128" s="141"/>
      <c r="F128" s="141"/>
    </row>
    <row r="129" spans="1:6" s="2" customFormat="1" ht="60.75" customHeight="1">
      <c r="A129" s="55" t="s">
        <v>130</v>
      </c>
      <c r="B129" s="54" t="s">
        <v>131</v>
      </c>
      <c r="C129" s="94">
        <f>SUM(C130:C131)</f>
        <v>490</v>
      </c>
      <c r="D129" s="80">
        <f>'Осн. фін. пок.'!D129</f>
        <v>510</v>
      </c>
      <c r="E129" s="80">
        <f t="shared" ref="E129:E137" si="10">D129-C129</f>
        <v>20</v>
      </c>
      <c r="F129" s="107">
        <f t="shared" ref="F129:F137" si="11">(((1-(D129/C129))*100))</f>
        <v>-4.081632653061229</v>
      </c>
    </row>
    <row r="130" spans="1:6" s="2" customFormat="1" ht="18.75" customHeight="1">
      <c r="A130" s="30" t="s">
        <v>132</v>
      </c>
      <c r="B130" s="53" t="s">
        <v>133</v>
      </c>
      <c r="C130" s="94">
        <v>22</v>
      </c>
      <c r="D130" s="80">
        <f>'Осн. фін. пок.'!D130</f>
        <v>24</v>
      </c>
      <c r="E130" s="80">
        <f t="shared" si="10"/>
        <v>2</v>
      </c>
      <c r="F130" s="107">
        <f t="shared" si="11"/>
        <v>-9.0909090909090828</v>
      </c>
    </row>
    <row r="131" spans="1:6" s="2" customFormat="1" ht="18.75" customHeight="1">
      <c r="A131" s="30" t="s">
        <v>134</v>
      </c>
      <c r="B131" s="53" t="s">
        <v>135</v>
      </c>
      <c r="C131" s="72">
        <v>468</v>
      </c>
      <c r="D131" s="80">
        <f>'Осн. фін. пок.'!D131</f>
        <v>486</v>
      </c>
      <c r="E131" s="80">
        <f t="shared" si="10"/>
        <v>18</v>
      </c>
      <c r="F131" s="107">
        <f t="shared" si="11"/>
        <v>-3.8461538461538547</v>
      </c>
    </row>
    <row r="132" spans="1:6" s="2" customFormat="1" ht="18.75" customHeight="1">
      <c r="A132" s="55" t="s">
        <v>60</v>
      </c>
      <c r="B132" s="54" t="s">
        <v>136</v>
      </c>
      <c r="C132" s="94">
        <f>C57</f>
        <v>102000</v>
      </c>
      <c r="D132" s="80">
        <f>'Осн. фін. пок.'!D132</f>
        <v>102000</v>
      </c>
      <c r="E132" s="80">
        <f t="shared" si="10"/>
        <v>0</v>
      </c>
      <c r="F132" s="107">
        <f t="shared" si="11"/>
        <v>0</v>
      </c>
    </row>
    <row r="133" spans="1:6" s="2" customFormat="1" ht="18.75" customHeight="1">
      <c r="A133" s="26" t="s">
        <v>132</v>
      </c>
      <c r="B133" s="53" t="s">
        <v>137</v>
      </c>
      <c r="C133" s="72">
        <v>5900</v>
      </c>
      <c r="D133" s="80">
        <f>'Осн. фін. пок.'!D133</f>
        <v>5900</v>
      </c>
      <c r="E133" s="80">
        <f t="shared" si="10"/>
        <v>0</v>
      </c>
      <c r="F133" s="107">
        <f t="shared" si="11"/>
        <v>0</v>
      </c>
    </row>
    <row r="134" spans="1:6" s="2" customFormat="1" ht="18.75" customHeight="1">
      <c r="A134" s="26" t="s">
        <v>138</v>
      </c>
      <c r="B134" s="53" t="s">
        <v>139</v>
      </c>
      <c r="C134" s="72">
        <v>96100</v>
      </c>
      <c r="D134" s="80">
        <f>'Осн. фін. пок.'!D134</f>
        <v>96100</v>
      </c>
      <c r="E134" s="80">
        <f t="shared" si="10"/>
        <v>0</v>
      </c>
      <c r="F134" s="107">
        <f t="shared" si="11"/>
        <v>0</v>
      </c>
    </row>
    <row r="135" spans="1:6" s="2" customFormat="1" ht="37.5">
      <c r="A135" s="48" t="s">
        <v>140</v>
      </c>
      <c r="B135" s="54" t="s">
        <v>141</v>
      </c>
      <c r="C135" s="68">
        <f>(C132/C129)/12*1000</f>
        <v>17346.938775510203</v>
      </c>
      <c r="D135" s="80">
        <f>'Осн. фін. пок.'!D135</f>
        <v>16666.666666666668</v>
      </c>
      <c r="E135" s="80">
        <f t="shared" si="10"/>
        <v>-680.27210884353553</v>
      </c>
      <c r="F135" s="107">
        <f t="shared" si="11"/>
        <v>3.9215686274509665</v>
      </c>
    </row>
    <row r="136" spans="1:6" s="2" customFormat="1" ht="18.75" customHeight="1">
      <c r="A136" s="26" t="s">
        <v>142</v>
      </c>
      <c r="B136" s="53" t="s">
        <v>143</v>
      </c>
      <c r="C136" s="68">
        <f>(C133/C130)/12*1000</f>
        <v>22348.484848484848</v>
      </c>
      <c r="D136" s="80">
        <f>'Осн. фін. пок.'!D136</f>
        <v>20486.111111111109</v>
      </c>
      <c r="E136" s="80">
        <f t="shared" si="10"/>
        <v>-1862.3737373737385</v>
      </c>
      <c r="F136" s="107">
        <f t="shared" si="11"/>
        <v>8.3333333333333375</v>
      </c>
    </row>
    <row r="137" spans="1:6" s="2" customFormat="1" ht="18.75" customHeight="1">
      <c r="A137" s="26" t="s">
        <v>144</v>
      </c>
      <c r="B137" s="53" t="s">
        <v>145</v>
      </c>
      <c r="C137" s="68">
        <f>(C134/C131)/12*1000</f>
        <v>17111.823361823361</v>
      </c>
      <c r="D137" s="80">
        <f>'Осн. фін. пок.'!D137</f>
        <v>16478.052126200277</v>
      </c>
      <c r="E137" s="80">
        <f t="shared" si="10"/>
        <v>-633.77123562308407</v>
      </c>
      <c r="F137" s="107">
        <f t="shared" si="11"/>
        <v>3.7037037037036868</v>
      </c>
    </row>
    <row r="138" spans="1:6" s="2" customFormat="1" ht="18.75" customHeight="1">
      <c r="A138" s="56"/>
      <c r="C138" s="67"/>
      <c r="D138" s="67"/>
      <c r="E138" s="67"/>
      <c r="F138" s="113"/>
    </row>
    <row r="139" spans="1:6" s="2" customFormat="1" ht="18.75" customHeight="1">
      <c r="A139" s="56"/>
      <c r="C139" s="67"/>
      <c r="D139" s="67"/>
      <c r="E139" s="67"/>
      <c r="F139" s="113"/>
    </row>
    <row r="140" spans="1:6" s="2" customFormat="1" ht="18.75" customHeight="1">
      <c r="A140" s="96" t="s">
        <v>173</v>
      </c>
      <c r="B140" s="58"/>
      <c r="C140" s="98"/>
      <c r="D140" s="166" t="s">
        <v>174</v>
      </c>
      <c r="E140" s="166"/>
      <c r="F140" s="166"/>
    </row>
    <row r="141" spans="1:6" s="2" customFormat="1" ht="18.75" customHeight="1">
      <c r="A141" s="59" t="s">
        <v>146</v>
      </c>
      <c r="B141" s="97" t="s">
        <v>147</v>
      </c>
      <c r="C141" s="97"/>
      <c r="D141" s="97"/>
      <c r="E141" s="97"/>
      <c r="F141" s="114"/>
    </row>
    <row r="142" spans="1:6" s="2" customFormat="1">
      <c r="A142" s="61"/>
      <c r="C142" s="93"/>
      <c r="D142" s="93"/>
      <c r="E142" s="93"/>
      <c r="F142" s="99"/>
    </row>
    <row r="143" spans="1:6" s="2" customFormat="1">
      <c r="A143" s="61"/>
      <c r="C143" s="93"/>
      <c r="D143" s="93"/>
      <c r="E143" s="93"/>
      <c r="F143" s="99"/>
    </row>
    <row r="144" spans="1:6" s="2" customFormat="1">
      <c r="A144" s="61"/>
      <c r="C144" s="93"/>
      <c r="D144" s="93"/>
      <c r="E144" s="93"/>
      <c r="F144" s="99"/>
    </row>
    <row r="145" spans="1:6" s="2" customFormat="1">
      <c r="A145" s="61"/>
      <c r="C145" s="93"/>
      <c r="D145" s="93"/>
      <c r="E145" s="93"/>
      <c r="F145" s="99"/>
    </row>
    <row r="146" spans="1:6" s="2" customFormat="1">
      <c r="A146" s="61"/>
      <c r="C146" s="93"/>
      <c r="D146" s="93"/>
      <c r="E146" s="93"/>
      <c r="F146" s="99"/>
    </row>
    <row r="147" spans="1:6" s="2" customFormat="1">
      <c r="A147" s="61"/>
      <c r="C147" s="93"/>
      <c r="D147" s="93"/>
      <c r="E147" s="93"/>
      <c r="F147" s="99"/>
    </row>
    <row r="148" spans="1:6" s="2" customFormat="1">
      <c r="A148" s="61"/>
      <c r="C148" s="93"/>
      <c r="D148" s="93"/>
      <c r="E148" s="93"/>
      <c r="F148" s="99"/>
    </row>
    <row r="149" spans="1:6" s="2" customFormat="1">
      <c r="A149" s="61"/>
      <c r="C149" s="93"/>
      <c r="D149" s="93"/>
      <c r="E149" s="93"/>
      <c r="F149" s="99"/>
    </row>
    <row r="150" spans="1:6" s="2" customFormat="1">
      <c r="A150" s="61"/>
      <c r="C150" s="93"/>
      <c r="D150" s="93"/>
      <c r="E150" s="93"/>
      <c r="F150" s="99"/>
    </row>
    <row r="151" spans="1:6" s="2" customFormat="1">
      <c r="A151" s="61"/>
      <c r="C151" s="93"/>
      <c r="D151" s="93"/>
      <c r="E151" s="93"/>
      <c r="F151" s="99"/>
    </row>
    <row r="152" spans="1:6" s="2" customFormat="1">
      <c r="A152" s="61"/>
      <c r="C152" s="93"/>
      <c r="D152" s="93"/>
      <c r="E152" s="93"/>
      <c r="F152" s="99"/>
    </row>
    <row r="153" spans="1:6" s="2" customFormat="1">
      <c r="A153" s="61"/>
      <c r="C153" s="93"/>
      <c r="D153" s="93"/>
      <c r="E153" s="93"/>
      <c r="F153" s="99"/>
    </row>
    <row r="154" spans="1:6" s="2" customFormat="1">
      <c r="A154" s="61"/>
      <c r="C154" s="93"/>
      <c r="D154" s="93"/>
      <c r="E154" s="93"/>
      <c r="F154" s="99"/>
    </row>
    <row r="155" spans="1:6" s="2" customFormat="1">
      <c r="A155" s="61"/>
      <c r="C155" s="93"/>
      <c r="D155" s="93"/>
      <c r="E155" s="93"/>
      <c r="F155" s="99"/>
    </row>
    <row r="156" spans="1:6" s="2" customFormat="1">
      <c r="A156" s="61"/>
      <c r="C156" s="93"/>
      <c r="D156" s="93"/>
      <c r="E156" s="93"/>
      <c r="F156" s="99"/>
    </row>
    <row r="157" spans="1:6" s="2" customFormat="1">
      <c r="A157" s="61"/>
      <c r="C157" s="93"/>
      <c r="D157" s="93"/>
      <c r="E157" s="93"/>
      <c r="F157" s="99"/>
    </row>
    <row r="158" spans="1:6" s="2" customFormat="1">
      <c r="A158" s="61"/>
      <c r="C158" s="93"/>
      <c r="D158" s="93"/>
      <c r="E158" s="93"/>
      <c r="F158" s="99"/>
    </row>
    <row r="159" spans="1:6" s="2" customFormat="1">
      <c r="A159" s="61"/>
      <c r="C159" s="93"/>
      <c r="D159" s="93"/>
      <c r="E159" s="93"/>
      <c r="F159" s="99"/>
    </row>
    <row r="160" spans="1:6" s="2" customFormat="1">
      <c r="A160" s="61"/>
      <c r="C160" s="93"/>
      <c r="D160" s="93"/>
      <c r="E160" s="93"/>
      <c r="F160" s="99"/>
    </row>
    <row r="161" spans="1:6" s="2" customFormat="1">
      <c r="A161" s="61"/>
      <c r="C161" s="93"/>
      <c r="D161" s="93"/>
      <c r="E161" s="93"/>
      <c r="F161" s="99"/>
    </row>
    <row r="162" spans="1:6" s="2" customFormat="1">
      <c r="A162" s="61"/>
      <c r="C162" s="93"/>
      <c r="D162" s="93"/>
      <c r="E162" s="93"/>
      <c r="F162" s="99"/>
    </row>
    <row r="163" spans="1:6" s="2" customFormat="1">
      <c r="A163" s="61"/>
      <c r="C163" s="93"/>
      <c r="D163" s="93"/>
      <c r="E163" s="93"/>
      <c r="F163" s="99"/>
    </row>
    <row r="164" spans="1:6" s="2" customFormat="1">
      <c r="A164" s="61"/>
      <c r="C164" s="93"/>
      <c r="D164" s="93"/>
      <c r="E164" s="93"/>
      <c r="F164" s="99"/>
    </row>
    <row r="165" spans="1:6" s="2" customFormat="1">
      <c r="A165" s="61"/>
      <c r="C165" s="93"/>
      <c r="D165" s="93"/>
      <c r="E165" s="93"/>
      <c r="F165" s="99"/>
    </row>
    <row r="166" spans="1:6" s="2" customFormat="1">
      <c r="A166" s="61"/>
      <c r="C166" s="93"/>
      <c r="D166" s="93"/>
      <c r="E166" s="93"/>
      <c r="F166" s="99"/>
    </row>
    <row r="167" spans="1:6" s="2" customFormat="1">
      <c r="A167" s="61"/>
      <c r="C167" s="93"/>
      <c r="D167" s="93"/>
      <c r="E167" s="93"/>
      <c r="F167" s="99"/>
    </row>
    <row r="168" spans="1:6" s="2" customFormat="1">
      <c r="A168" s="61"/>
      <c r="C168" s="93"/>
      <c r="D168" s="93"/>
      <c r="E168" s="93"/>
      <c r="F168" s="99"/>
    </row>
    <row r="169" spans="1:6" s="2" customFormat="1">
      <c r="A169" s="61"/>
      <c r="C169" s="93"/>
      <c r="D169" s="93"/>
      <c r="E169" s="93"/>
      <c r="F169" s="99"/>
    </row>
    <row r="170" spans="1:6" s="2" customFormat="1">
      <c r="A170" s="61"/>
      <c r="C170" s="93"/>
      <c r="D170" s="93"/>
      <c r="E170" s="93"/>
      <c r="F170" s="99"/>
    </row>
    <row r="171" spans="1:6" s="2" customFormat="1">
      <c r="A171" s="61"/>
      <c r="C171" s="93"/>
      <c r="D171" s="93"/>
      <c r="E171" s="93"/>
      <c r="F171" s="99"/>
    </row>
    <row r="172" spans="1:6" s="2" customFormat="1">
      <c r="A172" s="61"/>
      <c r="C172" s="93"/>
      <c r="D172" s="93"/>
      <c r="E172" s="93"/>
      <c r="F172" s="99"/>
    </row>
    <row r="173" spans="1:6" s="2" customFormat="1">
      <c r="A173" s="61"/>
      <c r="C173" s="93"/>
      <c r="D173" s="93"/>
      <c r="E173" s="93"/>
      <c r="F173" s="99"/>
    </row>
    <row r="174" spans="1:6" s="2" customFormat="1">
      <c r="A174" s="61"/>
      <c r="C174" s="93"/>
      <c r="D174" s="93"/>
      <c r="E174" s="93"/>
      <c r="F174" s="99"/>
    </row>
    <row r="175" spans="1:6" s="2" customFormat="1">
      <c r="A175" s="61"/>
      <c r="C175" s="93"/>
      <c r="D175" s="93"/>
      <c r="E175" s="93"/>
      <c r="F175" s="99"/>
    </row>
    <row r="176" spans="1:6" s="2" customFormat="1">
      <c r="A176" s="61"/>
      <c r="C176" s="93"/>
      <c r="D176" s="93"/>
      <c r="E176" s="93"/>
      <c r="F176" s="99"/>
    </row>
    <row r="177" spans="1:6" s="2" customFormat="1">
      <c r="A177" s="61"/>
      <c r="C177" s="93"/>
      <c r="D177" s="93"/>
      <c r="E177" s="93"/>
      <c r="F177" s="99"/>
    </row>
    <row r="178" spans="1:6" s="2" customFormat="1">
      <c r="A178" s="61"/>
      <c r="C178" s="93"/>
      <c r="D178" s="93"/>
      <c r="E178" s="93"/>
      <c r="F178" s="99"/>
    </row>
    <row r="179" spans="1:6" s="2" customFormat="1">
      <c r="A179" s="61"/>
      <c r="C179" s="93"/>
      <c r="D179" s="93"/>
      <c r="E179" s="93"/>
      <c r="F179" s="99"/>
    </row>
    <row r="180" spans="1:6" s="2" customFormat="1">
      <c r="A180" s="61"/>
      <c r="C180" s="93"/>
      <c r="D180" s="93"/>
      <c r="E180" s="93"/>
      <c r="F180" s="99"/>
    </row>
    <row r="181" spans="1:6" s="2" customFormat="1">
      <c r="A181" s="61"/>
      <c r="C181" s="93"/>
      <c r="D181" s="93"/>
      <c r="E181" s="93"/>
      <c r="F181" s="99"/>
    </row>
    <row r="182" spans="1:6" s="2" customFormat="1">
      <c r="A182" s="61"/>
      <c r="C182" s="93"/>
      <c r="D182" s="93"/>
      <c r="E182" s="93"/>
      <c r="F182" s="99"/>
    </row>
    <row r="183" spans="1:6" s="2" customFormat="1">
      <c r="A183" s="61"/>
      <c r="C183" s="93"/>
      <c r="D183" s="93"/>
      <c r="E183" s="93"/>
      <c r="F183" s="99"/>
    </row>
    <row r="184" spans="1:6" s="2" customFormat="1">
      <c r="A184" s="61"/>
      <c r="C184" s="93"/>
      <c r="D184" s="93"/>
      <c r="E184" s="93"/>
      <c r="F184" s="99"/>
    </row>
    <row r="185" spans="1:6" s="2" customFormat="1">
      <c r="A185" s="61"/>
      <c r="C185" s="93"/>
      <c r="D185" s="93"/>
      <c r="E185" s="93"/>
      <c r="F185" s="99"/>
    </row>
    <row r="186" spans="1:6" s="2" customFormat="1">
      <c r="A186" s="61"/>
      <c r="C186" s="93"/>
      <c r="D186" s="93"/>
      <c r="E186" s="93"/>
      <c r="F186" s="99"/>
    </row>
    <row r="187" spans="1:6" s="2" customFormat="1">
      <c r="A187" s="61"/>
      <c r="C187" s="93"/>
      <c r="D187" s="93"/>
      <c r="E187" s="93"/>
      <c r="F187" s="99"/>
    </row>
    <row r="188" spans="1:6" s="2" customFormat="1">
      <c r="A188" s="61"/>
      <c r="C188" s="93"/>
      <c r="D188" s="93"/>
      <c r="E188" s="93"/>
      <c r="F188" s="99"/>
    </row>
    <row r="189" spans="1:6" s="2" customFormat="1">
      <c r="A189" s="61"/>
      <c r="C189" s="93"/>
      <c r="D189" s="93"/>
      <c r="E189" s="93"/>
      <c r="F189" s="99"/>
    </row>
    <row r="190" spans="1:6" s="2" customFormat="1">
      <c r="A190" s="61"/>
      <c r="C190" s="93"/>
      <c r="D190" s="93"/>
      <c r="E190" s="93"/>
      <c r="F190" s="99"/>
    </row>
    <row r="191" spans="1:6" s="2" customFormat="1">
      <c r="A191" s="61"/>
      <c r="C191" s="93"/>
      <c r="D191" s="93"/>
      <c r="E191" s="93"/>
      <c r="F191" s="99"/>
    </row>
    <row r="192" spans="1:6" s="2" customFormat="1">
      <c r="A192" s="61"/>
      <c r="C192" s="93"/>
      <c r="D192" s="93"/>
      <c r="E192" s="93"/>
      <c r="F192" s="99"/>
    </row>
    <row r="193" spans="1:6" s="2" customFormat="1">
      <c r="A193" s="61"/>
      <c r="C193" s="93"/>
      <c r="D193" s="93"/>
      <c r="E193" s="93"/>
      <c r="F193" s="99"/>
    </row>
    <row r="194" spans="1:6" s="2" customFormat="1">
      <c r="A194" s="61"/>
      <c r="C194" s="93"/>
      <c r="D194" s="93"/>
      <c r="E194" s="93"/>
      <c r="F194" s="99"/>
    </row>
    <row r="195" spans="1:6" s="2" customFormat="1">
      <c r="A195" s="61"/>
      <c r="C195" s="93"/>
      <c r="D195" s="93"/>
      <c r="E195" s="93"/>
      <c r="F195" s="99"/>
    </row>
    <row r="196" spans="1:6" s="2" customFormat="1">
      <c r="A196" s="61"/>
      <c r="C196" s="93"/>
      <c r="D196" s="93"/>
      <c r="E196" s="93"/>
      <c r="F196" s="99"/>
    </row>
    <row r="197" spans="1:6" s="2" customFormat="1">
      <c r="A197" s="61"/>
      <c r="C197" s="93"/>
      <c r="D197" s="93"/>
      <c r="E197" s="93"/>
      <c r="F197" s="99"/>
    </row>
    <row r="198" spans="1:6" s="2" customFormat="1">
      <c r="A198" s="61"/>
      <c r="C198" s="93"/>
      <c r="D198" s="93"/>
      <c r="E198" s="93"/>
      <c r="F198" s="99"/>
    </row>
    <row r="199" spans="1:6" s="2" customFormat="1">
      <c r="A199" s="61"/>
      <c r="C199" s="93"/>
      <c r="D199" s="93"/>
      <c r="E199" s="93"/>
      <c r="F199" s="99"/>
    </row>
    <row r="200" spans="1:6" s="2" customFormat="1">
      <c r="A200" s="61"/>
      <c r="C200" s="93"/>
      <c r="D200" s="93"/>
      <c r="E200" s="93"/>
      <c r="F200" s="99"/>
    </row>
    <row r="201" spans="1:6" s="2" customFormat="1">
      <c r="A201" s="61"/>
      <c r="C201" s="93"/>
      <c r="D201" s="93"/>
      <c r="E201" s="93"/>
      <c r="F201" s="99"/>
    </row>
    <row r="202" spans="1:6" s="2" customFormat="1">
      <c r="A202" s="61"/>
      <c r="C202" s="93"/>
      <c r="D202" s="93"/>
      <c r="E202" s="93"/>
      <c r="F202" s="99"/>
    </row>
    <row r="203" spans="1:6" s="2" customFormat="1">
      <c r="A203" s="61"/>
      <c r="C203" s="93"/>
      <c r="D203" s="93"/>
      <c r="E203" s="93"/>
      <c r="F203" s="99"/>
    </row>
    <row r="204" spans="1:6" s="2" customFormat="1">
      <c r="A204" s="61"/>
      <c r="C204" s="93"/>
      <c r="D204" s="93"/>
      <c r="E204" s="93"/>
      <c r="F204" s="99"/>
    </row>
    <row r="205" spans="1:6" s="2" customFormat="1">
      <c r="A205" s="61"/>
      <c r="C205" s="93"/>
      <c r="D205" s="93"/>
      <c r="E205" s="93"/>
      <c r="F205" s="99"/>
    </row>
    <row r="206" spans="1:6" s="2" customFormat="1">
      <c r="A206" s="61"/>
      <c r="C206" s="93"/>
      <c r="D206" s="93"/>
      <c r="E206" s="93"/>
      <c r="F206" s="99"/>
    </row>
    <row r="207" spans="1:6" s="2" customFormat="1">
      <c r="A207" s="61"/>
      <c r="C207" s="93"/>
      <c r="D207" s="93"/>
      <c r="E207" s="93"/>
      <c r="F207" s="99"/>
    </row>
    <row r="208" spans="1:6" s="2" customFormat="1">
      <c r="A208" s="61"/>
      <c r="C208" s="93"/>
      <c r="D208" s="93"/>
      <c r="E208" s="93"/>
      <c r="F208" s="99"/>
    </row>
    <row r="209" spans="1:6" s="2" customFormat="1">
      <c r="A209" s="61"/>
      <c r="C209" s="93"/>
      <c r="D209" s="93"/>
      <c r="E209" s="93"/>
      <c r="F209" s="99"/>
    </row>
    <row r="210" spans="1:6" s="2" customFormat="1">
      <c r="A210" s="61"/>
      <c r="C210" s="93"/>
      <c r="D210" s="93"/>
      <c r="E210" s="93"/>
      <c r="F210" s="99"/>
    </row>
    <row r="211" spans="1:6" s="2" customFormat="1">
      <c r="A211" s="61"/>
      <c r="C211" s="93"/>
      <c r="D211" s="93"/>
      <c r="E211" s="93"/>
      <c r="F211" s="99"/>
    </row>
    <row r="212" spans="1:6" s="2" customFormat="1">
      <c r="A212" s="61"/>
      <c r="C212" s="93"/>
      <c r="D212" s="93"/>
      <c r="E212" s="93"/>
      <c r="F212" s="99"/>
    </row>
    <row r="213" spans="1:6" s="2" customFormat="1">
      <c r="A213" s="61"/>
      <c r="C213" s="93"/>
      <c r="D213" s="93"/>
      <c r="E213" s="93"/>
      <c r="F213" s="99"/>
    </row>
    <row r="214" spans="1:6" s="2" customFormat="1">
      <c r="A214" s="61"/>
      <c r="C214" s="93"/>
      <c r="D214" s="93"/>
      <c r="E214" s="93"/>
      <c r="F214" s="99"/>
    </row>
    <row r="215" spans="1:6" s="2" customFormat="1">
      <c r="A215" s="61"/>
      <c r="C215" s="93"/>
      <c r="D215" s="93"/>
      <c r="E215" s="93"/>
      <c r="F215" s="99"/>
    </row>
    <row r="216" spans="1:6" s="2" customFormat="1">
      <c r="A216" s="61"/>
      <c r="C216" s="93"/>
      <c r="D216" s="93"/>
      <c r="E216" s="93"/>
      <c r="F216" s="99"/>
    </row>
    <row r="217" spans="1:6" s="2" customFormat="1">
      <c r="A217" s="61"/>
      <c r="C217" s="93"/>
      <c r="D217" s="93"/>
      <c r="E217" s="93"/>
      <c r="F217" s="99"/>
    </row>
    <row r="218" spans="1:6" s="2" customFormat="1">
      <c r="A218" s="61"/>
      <c r="C218" s="93"/>
      <c r="D218" s="93"/>
      <c r="E218" s="93"/>
      <c r="F218" s="99"/>
    </row>
    <row r="219" spans="1:6" s="2" customFormat="1">
      <c r="A219" s="61"/>
      <c r="C219" s="93"/>
      <c r="D219" s="93"/>
      <c r="E219" s="93"/>
      <c r="F219" s="99"/>
    </row>
    <row r="220" spans="1:6" s="2" customFormat="1">
      <c r="A220" s="61"/>
      <c r="C220" s="93"/>
      <c r="D220" s="93"/>
      <c r="E220" s="93"/>
      <c r="F220" s="99"/>
    </row>
    <row r="221" spans="1:6" s="2" customFormat="1">
      <c r="A221" s="61"/>
      <c r="C221" s="93"/>
      <c r="D221" s="93"/>
      <c r="E221" s="93"/>
      <c r="F221" s="99"/>
    </row>
    <row r="222" spans="1:6" s="2" customFormat="1">
      <c r="A222" s="61"/>
      <c r="C222" s="93"/>
      <c r="D222" s="93"/>
      <c r="E222" s="93"/>
      <c r="F222" s="99"/>
    </row>
    <row r="223" spans="1:6" s="2" customFormat="1">
      <c r="A223" s="61"/>
      <c r="C223" s="93"/>
      <c r="D223" s="93"/>
      <c r="E223" s="93"/>
      <c r="F223" s="99"/>
    </row>
    <row r="224" spans="1:6" s="2" customFormat="1">
      <c r="A224" s="61"/>
      <c r="C224" s="93"/>
      <c r="D224" s="93"/>
      <c r="E224" s="93"/>
      <c r="F224" s="99"/>
    </row>
    <row r="225" spans="1:6" s="2" customFormat="1">
      <c r="A225" s="61"/>
      <c r="C225" s="93"/>
      <c r="D225" s="93"/>
      <c r="E225" s="93"/>
      <c r="F225" s="99"/>
    </row>
    <row r="226" spans="1:6" s="2" customFormat="1">
      <c r="A226" s="61"/>
      <c r="C226" s="93"/>
      <c r="D226" s="93"/>
      <c r="E226" s="93"/>
      <c r="F226" s="99"/>
    </row>
    <row r="227" spans="1:6" s="2" customFormat="1">
      <c r="A227" s="61"/>
      <c r="C227" s="93"/>
      <c r="D227" s="93"/>
      <c r="E227" s="93"/>
      <c r="F227" s="99"/>
    </row>
    <row r="228" spans="1:6" s="2" customFormat="1">
      <c r="A228" s="61"/>
      <c r="C228" s="93"/>
      <c r="D228" s="93"/>
      <c r="E228" s="93"/>
      <c r="F228" s="99"/>
    </row>
    <row r="229" spans="1:6" s="2" customFormat="1">
      <c r="A229" s="61"/>
      <c r="C229" s="93"/>
      <c r="D229" s="93"/>
      <c r="E229" s="93"/>
      <c r="F229" s="99"/>
    </row>
    <row r="230" spans="1:6" s="2" customFormat="1">
      <c r="A230" s="61"/>
      <c r="C230" s="93"/>
      <c r="D230" s="93"/>
      <c r="E230" s="93"/>
      <c r="F230" s="99"/>
    </row>
    <row r="231" spans="1:6" s="2" customFormat="1">
      <c r="A231" s="61"/>
      <c r="C231" s="93"/>
      <c r="D231" s="93"/>
      <c r="E231" s="93"/>
      <c r="F231" s="99"/>
    </row>
    <row r="232" spans="1:6" s="2" customFormat="1">
      <c r="A232" s="61"/>
      <c r="C232" s="93"/>
      <c r="D232" s="93"/>
      <c r="E232" s="93"/>
      <c r="F232" s="99"/>
    </row>
    <row r="233" spans="1:6" s="2" customFormat="1">
      <c r="A233" s="61"/>
      <c r="C233" s="93"/>
      <c r="D233" s="93"/>
      <c r="E233" s="93"/>
      <c r="F233" s="99"/>
    </row>
    <row r="234" spans="1:6" s="2" customFormat="1">
      <c r="A234" s="61"/>
      <c r="C234" s="93"/>
      <c r="D234" s="93"/>
      <c r="E234" s="93"/>
      <c r="F234" s="99"/>
    </row>
    <row r="235" spans="1:6" s="2" customFormat="1">
      <c r="A235" s="61"/>
      <c r="C235" s="93"/>
      <c r="D235" s="93"/>
      <c r="E235" s="93"/>
      <c r="F235" s="99"/>
    </row>
    <row r="236" spans="1:6" s="2" customFormat="1">
      <c r="A236" s="61"/>
      <c r="C236" s="93"/>
      <c r="D236" s="93"/>
      <c r="E236" s="93"/>
      <c r="F236" s="99"/>
    </row>
    <row r="237" spans="1:6" s="2" customFormat="1">
      <c r="A237" s="61"/>
      <c r="C237" s="93"/>
      <c r="D237" s="93"/>
      <c r="E237" s="93"/>
      <c r="F237" s="99"/>
    </row>
    <row r="238" spans="1:6" s="2" customFormat="1">
      <c r="A238" s="61"/>
      <c r="C238" s="93"/>
      <c r="D238" s="93"/>
      <c r="E238" s="93"/>
      <c r="F238" s="99"/>
    </row>
    <row r="239" spans="1:6" s="2" customFormat="1">
      <c r="A239" s="61"/>
      <c r="C239" s="93"/>
      <c r="D239" s="93"/>
      <c r="E239" s="93"/>
      <c r="F239" s="99"/>
    </row>
    <row r="240" spans="1:6" s="2" customFormat="1">
      <c r="A240" s="61"/>
      <c r="C240" s="93"/>
      <c r="D240" s="93"/>
      <c r="E240" s="93"/>
      <c r="F240" s="99"/>
    </row>
    <row r="241" spans="1:6" s="2" customFormat="1">
      <c r="A241" s="61"/>
      <c r="C241" s="93"/>
      <c r="D241" s="93"/>
      <c r="E241" s="93"/>
      <c r="F241" s="99"/>
    </row>
    <row r="242" spans="1:6" s="2" customFormat="1">
      <c r="A242" s="61"/>
      <c r="C242" s="93"/>
      <c r="D242" s="93"/>
      <c r="E242" s="93"/>
      <c r="F242" s="99"/>
    </row>
    <row r="243" spans="1:6" s="2" customFormat="1">
      <c r="A243" s="61"/>
      <c r="C243" s="93"/>
      <c r="D243" s="93"/>
      <c r="E243" s="93"/>
      <c r="F243" s="99"/>
    </row>
    <row r="244" spans="1:6" s="2" customFormat="1">
      <c r="A244" s="61"/>
      <c r="C244" s="93"/>
      <c r="D244" s="93"/>
      <c r="E244" s="93"/>
      <c r="F244" s="99"/>
    </row>
    <row r="245" spans="1:6" s="2" customFormat="1">
      <c r="A245" s="61"/>
      <c r="C245" s="93"/>
      <c r="D245" s="93"/>
      <c r="E245" s="93"/>
      <c r="F245" s="99"/>
    </row>
    <row r="246" spans="1:6" s="2" customFormat="1">
      <c r="A246" s="61"/>
      <c r="C246" s="93"/>
      <c r="D246" s="93"/>
      <c r="E246" s="93"/>
      <c r="F246" s="99"/>
    </row>
    <row r="247" spans="1:6" s="2" customFormat="1">
      <c r="A247" s="61"/>
      <c r="C247" s="93"/>
      <c r="D247" s="93"/>
      <c r="E247" s="93"/>
      <c r="F247" s="99"/>
    </row>
    <row r="248" spans="1:6" s="2" customFormat="1">
      <c r="A248" s="61"/>
      <c r="C248" s="93"/>
      <c r="D248" s="93"/>
      <c r="E248" s="93"/>
      <c r="F248" s="99"/>
    </row>
    <row r="249" spans="1:6" s="2" customFormat="1">
      <c r="A249" s="61"/>
      <c r="C249" s="93"/>
      <c r="D249" s="93"/>
      <c r="E249" s="93"/>
      <c r="F249" s="99"/>
    </row>
    <row r="250" spans="1:6" s="2" customFormat="1">
      <c r="A250" s="61"/>
      <c r="C250" s="93"/>
      <c r="D250" s="93"/>
      <c r="E250" s="93"/>
      <c r="F250" s="99"/>
    </row>
    <row r="251" spans="1:6" s="2" customFormat="1">
      <c r="A251" s="61"/>
      <c r="C251" s="93"/>
      <c r="D251" s="93"/>
      <c r="E251" s="93"/>
      <c r="F251" s="99"/>
    </row>
    <row r="252" spans="1:6" s="2" customFormat="1">
      <c r="A252" s="61"/>
      <c r="C252" s="93"/>
      <c r="D252" s="93"/>
      <c r="E252" s="93"/>
      <c r="F252" s="99"/>
    </row>
    <row r="253" spans="1:6" s="2" customFormat="1">
      <c r="A253" s="61"/>
      <c r="C253" s="93"/>
      <c r="D253" s="93"/>
      <c r="E253" s="93"/>
      <c r="F253" s="99"/>
    </row>
    <row r="254" spans="1:6" s="2" customFormat="1">
      <c r="A254" s="61"/>
      <c r="C254" s="93"/>
      <c r="D254" s="93"/>
      <c r="E254" s="93"/>
      <c r="F254" s="99"/>
    </row>
    <row r="255" spans="1:6" s="2" customFormat="1">
      <c r="A255" s="61"/>
      <c r="C255" s="93"/>
      <c r="D255" s="93"/>
      <c r="E255" s="93"/>
      <c r="F255" s="99"/>
    </row>
    <row r="256" spans="1:6" s="2" customFormat="1">
      <c r="A256" s="61"/>
      <c r="C256" s="93"/>
      <c r="D256" s="93"/>
      <c r="E256" s="93"/>
      <c r="F256" s="99"/>
    </row>
    <row r="257" spans="1:6" s="2" customFormat="1">
      <c r="A257" s="61"/>
      <c r="C257" s="93"/>
      <c r="D257" s="93"/>
      <c r="E257" s="93"/>
      <c r="F257" s="99"/>
    </row>
    <row r="258" spans="1:6" s="2" customFormat="1">
      <c r="A258" s="61"/>
      <c r="C258" s="93"/>
      <c r="D258" s="93"/>
      <c r="E258" s="93"/>
      <c r="F258" s="99"/>
    </row>
    <row r="259" spans="1:6" s="2" customFormat="1">
      <c r="A259" s="61"/>
      <c r="C259" s="93"/>
      <c r="D259" s="93"/>
      <c r="E259" s="93"/>
      <c r="F259" s="99"/>
    </row>
    <row r="260" spans="1:6" s="2" customFormat="1">
      <c r="A260" s="61"/>
      <c r="C260" s="93"/>
      <c r="D260" s="93"/>
      <c r="E260" s="93"/>
      <c r="F260" s="99"/>
    </row>
    <row r="261" spans="1:6" s="2" customFormat="1">
      <c r="A261" s="61"/>
      <c r="C261" s="93"/>
      <c r="D261" s="93"/>
      <c r="E261" s="93"/>
      <c r="F261" s="99"/>
    </row>
    <row r="262" spans="1:6" s="2" customFormat="1">
      <c r="A262" s="61"/>
      <c r="C262" s="93"/>
      <c r="D262" s="93"/>
      <c r="E262" s="93"/>
      <c r="F262" s="99"/>
    </row>
    <row r="263" spans="1:6" s="2" customFormat="1">
      <c r="A263" s="61"/>
      <c r="C263" s="93"/>
      <c r="D263" s="93"/>
      <c r="E263" s="93"/>
      <c r="F263" s="99"/>
    </row>
    <row r="264" spans="1:6" s="2" customFormat="1">
      <c r="A264" s="61"/>
      <c r="C264" s="93"/>
      <c r="D264" s="93"/>
      <c r="E264" s="93"/>
      <c r="F264" s="99"/>
    </row>
    <row r="265" spans="1:6" s="2" customFormat="1">
      <c r="A265" s="61"/>
      <c r="C265" s="93"/>
      <c r="D265" s="93"/>
      <c r="E265" s="93"/>
      <c r="F265" s="99"/>
    </row>
    <row r="266" spans="1:6" s="2" customFormat="1">
      <c r="A266" s="61"/>
      <c r="C266" s="93"/>
      <c r="D266" s="93"/>
      <c r="E266" s="93"/>
      <c r="F266" s="99"/>
    </row>
    <row r="267" spans="1:6" s="2" customFormat="1">
      <c r="A267" s="61"/>
      <c r="C267" s="93"/>
      <c r="D267" s="93"/>
      <c r="E267" s="93"/>
      <c r="F267" s="99"/>
    </row>
    <row r="268" spans="1:6" s="2" customFormat="1">
      <c r="A268" s="61"/>
      <c r="C268" s="93"/>
      <c r="D268" s="93"/>
      <c r="E268" s="93"/>
      <c r="F268" s="99"/>
    </row>
    <row r="269" spans="1:6" s="2" customFormat="1">
      <c r="A269" s="61"/>
      <c r="C269" s="93"/>
      <c r="D269" s="93"/>
      <c r="E269" s="93"/>
      <c r="F269" s="99"/>
    </row>
    <row r="270" spans="1:6" s="2" customFormat="1">
      <c r="A270" s="61"/>
      <c r="C270" s="93"/>
      <c r="D270" s="93"/>
      <c r="E270" s="93"/>
      <c r="F270" s="99"/>
    </row>
    <row r="271" spans="1:6" s="2" customFormat="1">
      <c r="A271" s="61"/>
      <c r="C271" s="93"/>
      <c r="D271" s="93"/>
      <c r="E271" s="93"/>
      <c r="F271" s="99"/>
    </row>
    <row r="272" spans="1:6" s="2" customFormat="1">
      <c r="A272" s="61"/>
      <c r="C272" s="93"/>
      <c r="D272" s="93"/>
      <c r="E272" s="93"/>
      <c r="F272" s="99"/>
    </row>
    <row r="273" spans="1:6" s="2" customFormat="1">
      <c r="A273" s="61"/>
      <c r="C273" s="93"/>
      <c r="D273" s="93"/>
      <c r="E273" s="93"/>
      <c r="F273" s="99"/>
    </row>
    <row r="274" spans="1:6" s="2" customFormat="1">
      <c r="A274" s="61"/>
      <c r="C274" s="93"/>
      <c r="D274" s="93"/>
      <c r="E274" s="93"/>
      <c r="F274" s="99"/>
    </row>
    <row r="275" spans="1:6" s="2" customFormat="1">
      <c r="A275" s="61"/>
      <c r="C275" s="93"/>
      <c r="D275" s="93"/>
      <c r="E275" s="93"/>
      <c r="F275" s="99"/>
    </row>
    <row r="276" spans="1:6" s="2" customFormat="1">
      <c r="A276" s="61"/>
      <c r="C276" s="93"/>
      <c r="D276" s="93"/>
      <c r="E276" s="93"/>
      <c r="F276" s="99"/>
    </row>
    <row r="277" spans="1:6" s="2" customFormat="1">
      <c r="A277" s="61"/>
      <c r="C277" s="93"/>
      <c r="D277" s="93"/>
      <c r="E277" s="93"/>
      <c r="F277" s="99"/>
    </row>
    <row r="278" spans="1:6" s="2" customFormat="1">
      <c r="A278" s="61"/>
      <c r="C278" s="93"/>
      <c r="D278" s="93"/>
      <c r="E278" s="93"/>
      <c r="F278" s="99"/>
    </row>
    <row r="279" spans="1:6" s="2" customFormat="1">
      <c r="A279" s="61"/>
      <c r="C279" s="93"/>
      <c r="D279" s="93"/>
      <c r="E279" s="93"/>
      <c r="F279" s="99"/>
    </row>
    <row r="280" spans="1:6" s="2" customFormat="1">
      <c r="A280" s="61"/>
      <c r="C280" s="93"/>
      <c r="D280" s="93"/>
      <c r="E280" s="93"/>
      <c r="F280" s="99"/>
    </row>
    <row r="281" spans="1:6" s="2" customFormat="1">
      <c r="A281" s="61"/>
      <c r="C281" s="93"/>
      <c r="D281" s="93"/>
      <c r="E281" s="93"/>
      <c r="F281" s="99"/>
    </row>
    <row r="282" spans="1:6" s="2" customFormat="1">
      <c r="A282" s="61"/>
      <c r="C282" s="93"/>
      <c r="D282" s="93"/>
      <c r="E282" s="93"/>
      <c r="F282" s="99"/>
    </row>
    <row r="283" spans="1:6" s="2" customFormat="1">
      <c r="A283" s="61"/>
      <c r="C283" s="93"/>
      <c r="D283" s="93"/>
      <c r="E283" s="93"/>
      <c r="F283" s="99"/>
    </row>
    <row r="284" spans="1:6" s="2" customFormat="1">
      <c r="A284" s="61"/>
      <c r="C284" s="93"/>
      <c r="D284" s="93"/>
      <c r="E284" s="93"/>
      <c r="F284" s="99"/>
    </row>
    <row r="285" spans="1:6" s="2" customFormat="1">
      <c r="A285" s="61"/>
      <c r="C285" s="93"/>
      <c r="D285" s="93"/>
      <c r="E285" s="93"/>
      <c r="F285" s="99"/>
    </row>
    <row r="286" spans="1:6" s="2" customFormat="1">
      <c r="A286" s="61"/>
      <c r="C286" s="93"/>
      <c r="D286" s="93"/>
      <c r="E286" s="93"/>
      <c r="F286" s="99"/>
    </row>
    <row r="287" spans="1:6" s="2" customFormat="1">
      <c r="A287" s="61"/>
      <c r="C287" s="93"/>
      <c r="D287" s="93"/>
      <c r="E287" s="93"/>
      <c r="F287" s="99"/>
    </row>
    <row r="288" spans="1:6" s="2" customFormat="1">
      <c r="A288" s="61"/>
      <c r="C288" s="93"/>
      <c r="D288" s="93"/>
      <c r="E288" s="93"/>
      <c r="F288" s="99"/>
    </row>
    <row r="289" spans="1:6" s="2" customFormat="1">
      <c r="A289" s="61"/>
      <c r="C289" s="93"/>
      <c r="D289" s="93"/>
      <c r="E289" s="93"/>
      <c r="F289" s="99"/>
    </row>
    <row r="290" spans="1:6" s="2" customFormat="1">
      <c r="A290" s="61"/>
      <c r="C290" s="93"/>
      <c r="D290" s="93"/>
      <c r="E290" s="93"/>
      <c r="F290" s="99"/>
    </row>
    <row r="291" spans="1:6" s="2" customFormat="1">
      <c r="A291" s="61"/>
      <c r="C291" s="93"/>
      <c r="D291" s="93"/>
      <c r="E291" s="93"/>
      <c r="F291" s="99"/>
    </row>
    <row r="292" spans="1:6" s="2" customFormat="1">
      <c r="A292" s="61"/>
      <c r="C292" s="93"/>
      <c r="D292" s="93"/>
      <c r="E292" s="93"/>
      <c r="F292" s="99"/>
    </row>
  </sheetData>
  <sheetProtection selectLockedCells="1" selectUnlockedCells="1"/>
  <mergeCells count="35">
    <mergeCell ref="A3:B3"/>
    <mergeCell ref="A4:B4"/>
    <mergeCell ref="A8:B8"/>
    <mergeCell ref="D140:F140"/>
    <mergeCell ref="B15:F15"/>
    <mergeCell ref="B16:F16"/>
    <mergeCell ref="B17:F17"/>
    <mergeCell ref="B18:F18"/>
    <mergeCell ref="A9:D9"/>
    <mergeCell ref="A12:D12"/>
    <mergeCell ref="A13:F14"/>
    <mergeCell ref="B23:F23"/>
    <mergeCell ref="B24:E24"/>
    <mergeCell ref="A27:F27"/>
    <mergeCell ref="A28:F28"/>
    <mergeCell ref="B19:F19"/>
    <mergeCell ref="B20:F20"/>
    <mergeCell ref="B21:F21"/>
    <mergeCell ref="B22:E22"/>
    <mergeCell ref="A29:F29"/>
    <mergeCell ref="A31:A32"/>
    <mergeCell ref="B31:B32"/>
    <mergeCell ref="C31:C32"/>
    <mergeCell ref="D31:D32"/>
    <mergeCell ref="E31:E32"/>
    <mergeCell ref="F31:F32"/>
    <mergeCell ref="A97:F97"/>
    <mergeCell ref="A117:F117"/>
    <mergeCell ref="A128:F128"/>
    <mergeCell ref="A34:F34"/>
    <mergeCell ref="A53:F53"/>
    <mergeCell ref="A63:F63"/>
    <mergeCell ref="A75:F75"/>
    <mergeCell ref="A83:F83"/>
    <mergeCell ref="A90:F90"/>
  </mergeCells>
  <printOptions gridLines="1"/>
  <pageMargins left="0.19685039370078741" right="0.19685039370078741" top="0.19685039370078741" bottom="0.19685039370078741" header="0.19685039370078741" footer="0.19685039370078741"/>
  <pageSetup paperSize="9" scale="65" firstPageNumber="0" orientation="portrait" horizontalDpi="300" verticalDpi="300" r:id="rId1"/>
  <headerFooter alignWithMargins="0">
    <oddHeader>&amp;RПродовження додатка 1</oddHeader>
  </headerFooter>
  <rowBreaks count="2" manualBreakCount="2">
    <brk id="59" max="5" man="1"/>
    <brk id="95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2"/>
  <sheetViews>
    <sheetView view="pageBreakPreview" topLeftCell="A113" zoomScale="70" zoomScaleNormal="65" zoomScaleSheetLayoutView="70" workbookViewId="0">
      <selection activeCell="A110" sqref="A110"/>
    </sheetView>
  </sheetViews>
  <sheetFormatPr defaultRowHeight="18.75"/>
  <cols>
    <col min="1" max="1" width="76.28515625" style="1" customWidth="1"/>
    <col min="2" max="2" width="9.28515625" style="2" customWidth="1"/>
    <col min="3" max="3" width="14.7109375" style="93" customWidth="1"/>
    <col min="4" max="4" width="13.42578125" style="99" customWidth="1"/>
    <col min="5" max="5" width="12.28515625" style="115" customWidth="1"/>
    <col min="6" max="6" width="12.42578125" style="115" customWidth="1"/>
    <col min="7" max="7" width="13.28515625" style="115" customWidth="1"/>
    <col min="8" max="8" width="10.5703125" style="115" customWidth="1"/>
    <col min="9" max="9" width="11.140625" style="1" customWidth="1"/>
    <col min="10" max="10" width="57.28515625" style="1" customWidth="1"/>
    <col min="11" max="12" width="9.140625" style="1"/>
    <col min="13" max="13" width="10.5703125" style="1" customWidth="1"/>
    <col min="14" max="16384" width="9.140625" style="1"/>
  </cols>
  <sheetData>
    <row r="1" spans="1:8" ht="18" customHeight="1">
      <c r="A1" s="3"/>
      <c r="E1" s="115" t="s">
        <v>0</v>
      </c>
    </row>
    <row r="2" spans="1:8" ht="18" customHeight="1">
      <c r="A2" s="3"/>
      <c r="E2" s="116" t="s">
        <v>1</v>
      </c>
      <c r="F2" s="116"/>
      <c r="G2" s="116"/>
    </row>
    <row r="3" spans="1:8" ht="18" customHeight="1">
      <c r="A3" s="164"/>
      <c r="B3" s="164"/>
      <c r="C3" s="92"/>
      <c r="E3" s="116" t="s">
        <v>2</v>
      </c>
      <c r="F3" s="116"/>
      <c r="G3" s="116"/>
      <c r="H3" s="116"/>
    </row>
    <row r="4" spans="1:8" ht="18" customHeight="1">
      <c r="A4" s="165"/>
      <c r="B4" s="165"/>
      <c r="C4" s="92"/>
      <c r="E4" s="190" t="s">
        <v>3</v>
      </c>
      <c r="F4" s="190"/>
      <c r="G4" s="190"/>
      <c r="H4" s="190"/>
    </row>
    <row r="5" spans="1:8" ht="18" customHeight="1">
      <c r="A5" s="5"/>
      <c r="B5" s="5"/>
      <c r="C5" s="91"/>
      <c r="D5" s="100"/>
    </row>
    <row r="6" spans="1:8" ht="18" customHeight="1">
      <c r="A6" s="4" t="s">
        <v>4</v>
      </c>
      <c r="B6" s="3"/>
      <c r="C6" s="90"/>
      <c r="D6" s="101"/>
      <c r="E6" s="183" t="s">
        <v>5</v>
      </c>
      <c r="F6" s="183"/>
      <c r="G6" s="183"/>
      <c r="H6" s="183"/>
    </row>
    <row r="7" spans="1:8" ht="18" customHeight="1">
      <c r="A7" s="4" t="s">
        <v>6</v>
      </c>
      <c r="B7" s="3"/>
      <c r="C7" s="90"/>
      <c r="D7" s="101"/>
      <c r="E7" s="91" t="s">
        <v>7</v>
      </c>
      <c r="F7" s="91"/>
      <c r="G7" s="91"/>
      <c r="H7" s="91"/>
    </row>
    <row r="8" spans="1:8" ht="18" customHeight="1">
      <c r="A8" s="165" t="s">
        <v>8</v>
      </c>
      <c r="B8" s="165"/>
      <c r="C8" s="92"/>
      <c r="D8" s="102"/>
      <c r="E8" s="190" t="s">
        <v>9</v>
      </c>
      <c r="F8" s="190"/>
      <c r="G8" s="190"/>
      <c r="H8" s="190"/>
    </row>
    <row r="9" spans="1:8" ht="18" customHeight="1">
      <c r="A9" s="169"/>
      <c r="B9" s="169"/>
      <c r="C9" s="88"/>
      <c r="D9" s="103"/>
      <c r="E9" s="183"/>
      <c r="F9" s="183"/>
      <c r="G9" s="183"/>
      <c r="H9" s="183"/>
    </row>
    <row r="10" spans="1:8" ht="18" customHeight="1">
      <c r="A10" s="6"/>
      <c r="B10" s="7"/>
      <c r="C10" s="88"/>
      <c r="D10" s="103"/>
      <c r="E10" s="89"/>
      <c r="F10" s="89"/>
      <c r="G10" s="89"/>
      <c r="H10" s="89"/>
    </row>
    <row r="11" spans="1:8" ht="18" customHeight="1">
      <c r="A11" s="6"/>
      <c r="B11" s="7"/>
      <c r="C11" s="88"/>
      <c r="D11" s="103"/>
      <c r="E11" s="117"/>
      <c r="F11" s="117"/>
      <c r="G11" s="117"/>
      <c r="H11" s="117"/>
    </row>
    <row r="12" spans="1:8" s="63" customFormat="1" ht="43.5" customHeight="1">
      <c r="A12" s="170"/>
      <c r="B12" s="170"/>
      <c r="C12" s="86"/>
      <c r="D12" s="86"/>
      <c r="E12" s="184" t="s">
        <v>10</v>
      </c>
      <c r="F12" s="185"/>
      <c r="G12" s="180" t="s">
        <v>11</v>
      </c>
      <c r="H12" s="180"/>
    </row>
    <row r="13" spans="1:8" s="63" customFormat="1" ht="26.25" customHeight="1">
      <c r="A13" s="152" t="s">
        <v>158</v>
      </c>
      <c r="B13" s="153"/>
      <c r="C13" s="153"/>
      <c r="D13" s="154"/>
      <c r="E13" s="186" t="s">
        <v>12</v>
      </c>
      <c r="F13" s="188" t="s">
        <v>159</v>
      </c>
      <c r="G13" s="176" t="s">
        <v>13</v>
      </c>
      <c r="H13" s="179"/>
    </row>
    <row r="14" spans="1:8" s="63" customFormat="1" ht="28.5" hidden="1" customHeight="1">
      <c r="A14" s="155"/>
      <c r="B14" s="156"/>
      <c r="C14" s="156"/>
      <c r="D14" s="157"/>
      <c r="E14" s="187"/>
      <c r="F14" s="189"/>
      <c r="G14" s="176"/>
      <c r="H14" s="180"/>
    </row>
    <row r="15" spans="1:8" s="63" customFormat="1" ht="28.5" customHeight="1">
      <c r="A15" s="64" t="s">
        <v>14</v>
      </c>
      <c r="B15" s="158" t="s">
        <v>160</v>
      </c>
      <c r="C15" s="159"/>
      <c r="D15" s="167"/>
      <c r="E15" s="118" t="s">
        <v>15</v>
      </c>
      <c r="F15" s="119">
        <v>150</v>
      </c>
      <c r="G15" s="176" t="s">
        <v>16</v>
      </c>
      <c r="H15" s="179"/>
    </row>
    <row r="16" spans="1:8" s="63" customFormat="1" ht="28.5" customHeight="1">
      <c r="A16" s="64" t="s">
        <v>17</v>
      </c>
      <c r="B16" s="162"/>
      <c r="C16" s="163"/>
      <c r="D16" s="168"/>
      <c r="E16" s="118" t="s">
        <v>18</v>
      </c>
      <c r="F16" s="120" t="s">
        <v>165</v>
      </c>
      <c r="G16" s="176"/>
      <c r="H16" s="180"/>
    </row>
    <row r="17" spans="1:8" s="63" customFormat="1" ht="28.5" customHeight="1">
      <c r="A17" s="64" t="s">
        <v>19</v>
      </c>
      <c r="B17" s="162"/>
      <c r="C17" s="163"/>
      <c r="D17" s="168"/>
      <c r="E17" s="118" t="s">
        <v>20</v>
      </c>
      <c r="F17" s="119" t="s">
        <v>166</v>
      </c>
      <c r="G17" s="176" t="s">
        <v>16</v>
      </c>
      <c r="H17" s="181"/>
    </row>
    <row r="18" spans="1:8" s="63" customFormat="1" ht="28.5" customHeight="1">
      <c r="A18" s="64" t="s">
        <v>21</v>
      </c>
      <c r="B18" s="158" t="s">
        <v>161</v>
      </c>
      <c r="C18" s="159"/>
      <c r="D18" s="159"/>
      <c r="E18" s="159"/>
      <c r="F18" s="167"/>
      <c r="G18" s="176"/>
      <c r="H18" s="182"/>
    </row>
    <row r="19" spans="1:8" s="63" customFormat="1" ht="28.5" customHeight="1">
      <c r="A19" s="64" t="s">
        <v>22</v>
      </c>
      <c r="B19" s="162"/>
      <c r="C19" s="163"/>
      <c r="D19" s="163"/>
      <c r="E19" s="163"/>
      <c r="F19" s="168"/>
      <c r="G19" s="176" t="s">
        <v>16</v>
      </c>
      <c r="H19" s="177"/>
    </row>
    <row r="20" spans="1:8" s="63" customFormat="1" ht="28.5" customHeight="1">
      <c r="A20" s="64" t="s">
        <v>23</v>
      </c>
      <c r="B20" s="178"/>
      <c r="C20" s="178"/>
      <c r="D20" s="178"/>
      <c r="E20" s="178"/>
      <c r="F20" s="178"/>
      <c r="G20" s="176"/>
      <c r="H20" s="177"/>
    </row>
    <row r="21" spans="1:8" s="63" customFormat="1" ht="28.5" customHeight="1">
      <c r="A21" s="64" t="s">
        <v>24</v>
      </c>
      <c r="B21" s="158">
        <v>510</v>
      </c>
      <c r="C21" s="159"/>
      <c r="D21" s="159"/>
      <c r="E21" s="159"/>
      <c r="F21" s="167"/>
      <c r="G21" s="176" t="s">
        <v>16</v>
      </c>
      <c r="H21" s="177"/>
    </row>
    <row r="22" spans="1:8" s="63" customFormat="1" ht="28.5" customHeight="1">
      <c r="A22" s="64" t="s">
        <v>25</v>
      </c>
      <c r="B22" s="160" t="s">
        <v>162</v>
      </c>
      <c r="C22" s="160"/>
      <c r="D22" s="85"/>
      <c r="E22" s="85"/>
      <c r="F22" s="121"/>
      <c r="G22" s="176"/>
      <c r="H22" s="177"/>
    </row>
    <row r="23" spans="1:8" s="63" customFormat="1" ht="28.5" customHeight="1">
      <c r="A23" s="64" t="s">
        <v>26</v>
      </c>
      <c r="B23" s="158" t="s">
        <v>163</v>
      </c>
      <c r="C23" s="159"/>
      <c r="D23" s="159"/>
      <c r="E23" s="167"/>
      <c r="F23" s="175" t="s">
        <v>27</v>
      </c>
      <c r="G23" s="175"/>
      <c r="H23" s="122"/>
    </row>
    <row r="24" spans="1:8" s="63" customFormat="1" ht="28.5" customHeight="1">
      <c r="A24" s="64" t="s">
        <v>28</v>
      </c>
      <c r="B24" s="160" t="s">
        <v>164</v>
      </c>
      <c r="C24" s="160"/>
      <c r="D24" s="85"/>
      <c r="E24" s="121"/>
      <c r="F24" s="175" t="s">
        <v>29</v>
      </c>
      <c r="G24" s="175"/>
      <c r="H24" s="122"/>
    </row>
    <row r="25" spans="1:8" ht="18.75" customHeight="1">
      <c r="A25" s="9"/>
      <c r="B25" s="9"/>
      <c r="C25" s="84"/>
      <c r="D25" s="104"/>
      <c r="E25" s="84"/>
      <c r="F25" s="83"/>
      <c r="G25" s="92"/>
      <c r="H25" s="88"/>
    </row>
    <row r="26" spans="1:8" ht="18.95" customHeight="1">
      <c r="A26" s="6"/>
      <c r="B26" s="10"/>
      <c r="C26" s="83"/>
      <c r="D26" s="105"/>
      <c r="E26" s="83"/>
      <c r="F26" s="83"/>
      <c r="G26" s="92"/>
      <c r="H26" s="92"/>
    </row>
    <row r="27" spans="1:8" ht="24" customHeight="1">
      <c r="A27" s="147" t="s">
        <v>30</v>
      </c>
      <c r="B27" s="147"/>
      <c r="C27" s="147"/>
      <c r="D27" s="147"/>
      <c r="E27" s="147"/>
      <c r="F27" s="147"/>
      <c r="G27" s="147"/>
      <c r="H27" s="147"/>
    </row>
    <row r="28" spans="1:8" ht="18" customHeight="1">
      <c r="A28" s="161" t="s">
        <v>168</v>
      </c>
      <c r="B28" s="147"/>
      <c r="C28" s="147"/>
      <c r="D28" s="147"/>
      <c r="E28" s="147"/>
      <c r="F28" s="147"/>
      <c r="G28" s="147"/>
      <c r="H28" s="147"/>
    </row>
    <row r="29" spans="1:8" ht="18" customHeight="1">
      <c r="A29" s="147" t="s">
        <v>31</v>
      </c>
      <c r="B29" s="147"/>
      <c r="C29" s="147"/>
      <c r="D29" s="147"/>
      <c r="E29" s="147"/>
      <c r="F29" s="147"/>
      <c r="G29" s="147"/>
      <c r="H29" s="147"/>
    </row>
    <row r="30" spans="1:8" ht="13.5" customHeight="1">
      <c r="B30" s="11"/>
      <c r="C30" s="82"/>
      <c r="D30" s="100"/>
      <c r="E30" s="82"/>
      <c r="F30" s="82"/>
      <c r="G30" s="82"/>
      <c r="H30" s="82"/>
    </row>
    <row r="31" spans="1:8" ht="31.5" customHeight="1">
      <c r="A31" s="148" t="s">
        <v>32</v>
      </c>
      <c r="B31" s="149" t="s">
        <v>33</v>
      </c>
      <c r="C31" s="150" t="s">
        <v>34</v>
      </c>
      <c r="D31" s="151" t="s">
        <v>169</v>
      </c>
      <c r="E31" s="150" t="s">
        <v>35</v>
      </c>
      <c r="F31" s="150"/>
      <c r="G31" s="150"/>
      <c r="H31" s="150"/>
    </row>
    <row r="32" spans="1:8" ht="54.75" customHeight="1">
      <c r="A32" s="148"/>
      <c r="B32" s="149"/>
      <c r="C32" s="150"/>
      <c r="D32" s="151"/>
      <c r="E32" s="95" t="s">
        <v>36</v>
      </c>
      <c r="F32" s="95" t="s">
        <v>37</v>
      </c>
      <c r="G32" s="95" t="s">
        <v>38</v>
      </c>
      <c r="H32" s="95" t="s">
        <v>39</v>
      </c>
    </row>
    <row r="33" spans="1:10" ht="20.100000000000001" customHeight="1">
      <c r="A33" s="12">
        <v>1</v>
      </c>
      <c r="B33" s="8">
        <v>2</v>
      </c>
      <c r="C33" s="95">
        <v>5</v>
      </c>
      <c r="D33" s="106">
        <v>6</v>
      </c>
      <c r="E33" s="95">
        <v>7</v>
      </c>
      <c r="F33" s="95">
        <v>8</v>
      </c>
      <c r="G33" s="95">
        <v>9</v>
      </c>
      <c r="H33" s="95">
        <v>10</v>
      </c>
    </row>
    <row r="34" spans="1:10" ht="24.95" customHeight="1">
      <c r="A34" s="142" t="s">
        <v>40</v>
      </c>
      <c r="B34" s="142"/>
      <c r="C34" s="142"/>
      <c r="D34" s="142"/>
      <c r="E34" s="142"/>
      <c r="F34" s="142"/>
      <c r="G34" s="142"/>
      <c r="H34" s="142"/>
      <c r="J34" s="13"/>
    </row>
    <row r="35" spans="1:10" ht="53.25" customHeight="1">
      <c r="A35" s="14" t="s">
        <v>41</v>
      </c>
      <c r="B35" s="15">
        <v>1000</v>
      </c>
      <c r="C35" s="80">
        <f t="shared" ref="C35:H35" si="0">C36+C37+C38</f>
        <v>172000</v>
      </c>
      <c r="D35" s="107">
        <f t="shared" si="0"/>
        <v>172000</v>
      </c>
      <c r="E35" s="80">
        <f t="shared" si="0"/>
        <v>43200</v>
      </c>
      <c r="F35" s="80">
        <f t="shared" si="0"/>
        <v>43300</v>
      </c>
      <c r="G35" s="80">
        <f t="shared" si="0"/>
        <v>42800</v>
      </c>
      <c r="H35" s="80">
        <f t="shared" si="0"/>
        <v>42700</v>
      </c>
      <c r="J35" s="13"/>
    </row>
    <row r="36" spans="1:10" ht="18.75" customHeight="1">
      <c r="A36" s="14" t="s">
        <v>149</v>
      </c>
      <c r="B36" s="14"/>
      <c r="C36" s="79">
        <v>168000</v>
      </c>
      <c r="D36" s="108">
        <f>SUM(E36:H36)</f>
        <v>168000</v>
      </c>
      <c r="E36" s="79">
        <v>42000</v>
      </c>
      <c r="F36" s="79">
        <v>42000</v>
      </c>
      <c r="G36" s="79">
        <v>42000</v>
      </c>
      <c r="H36" s="79">
        <v>42000</v>
      </c>
      <c r="J36" s="37"/>
    </row>
    <row r="37" spans="1:10" ht="18.75" hidden="1" customHeight="1">
      <c r="A37" s="14" t="s">
        <v>42</v>
      </c>
      <c r="B37" s="14"/>
      <c r="C37" s="78"/>
      <c r="D37" s="108"/>
      <c r="E37" s="79"/>
      <c r="F37" s="79"/>
      <c r="G37" s="79"/>
      <c r="H37" s="79"/>
      <c r="J37" s="13"/>
    </row>
    <row r="38" spans="1:10" ht="17.45" customHeight="1">
      <c r="A38" s="14" t="s">
        <v>150</v>
      </c>
      <c r="B38" s="14"/>
      <c r="C38" s="79">
        <v>4000</v>
      </c>
      <c r="D38" s="108">
        <f>SUM(E38:H38)</f>
        <v>4000</v>
      </c>
      <c r="E38" s="79">
        <v>1200</v>
      </c>
      <c r="F38" s="79">
        <v>1300</v>
      </c>
      <c r="G38" s="79">
        <v>800</v>
      </c>
      <c r="H38" s="79">
        <v>700</v>
      </c>
      <c r="J38" s="13"/>
    </row>
    <row r="39" spans="1:10" ht="18.75" customHeight="1">
      <c r="A39" s="16" t="s">
        <v>43</v>
      </c>
      <c r="B39" s="15">
        <v>1001</v>
      </c>
      <c r="C39" s="80">
        <v>14600</v>
      </c>
      <c r="D39" s="107">
        <f>SUM(E39:H39)</f>
        <v>25000</v>
      </c>
      <c r="E39" s="80">
        <v>6500</v>
      </c>
      <c r="F39" s="80">
        <v>6000</v>
      </c>
      <c r="G39" s="80">
        <v>6000</v>
      </c>
      <c r="H39" s="80">
        <v>6500</v>
      </c>
      <c r="J39" s="13"/>
    </row>
    <row r="40" spans="1:10" ht="18.75" customHeight="1">
      <c r="A40" s="17" t="s">
        <v>44</v>
      </c>
      <c r="B40" s="15">
        <v>1002</v>
      </c>
      <c r="C40" s="80">
        <v>4000</v>
      </c>
      <c r="D40" s="107">
        <f>SUM(E40:H40)</f>
        <v>8000</v>
      </c>
      <c r="E40" s="80">
        <v>2000</v>
      </c>
      <c r="F40" s="80">
        <v>2000</v>
      </c>
      <c r="G40" s="80">
        <v>2000</v>
      </c>
      <c r="H40" s="80">
        <v>2000</v>
      </c>
      <c r="J40" s="13"/>
    </row>
    <row r="41" spans="1:10" ht="18.75" customHeight="1">
      <c r="A41" s="18" t="s">
        <v>45</v>
      </c>
      <c r="B41" s="15">
        <v>1003</v>
      </c>
      <c r="C41" s="77">
        <f t="shared" ref="C41:H41" si="1">C35+C39+C40</f>
        <v>190600</v>
      </c>
      <c r="D41" s="123">
        <f t="shared" si="1"/>
        <v>205000</v>
      </c>
      <c r="E41" s="80">
        <f t="shared" si="1"/>
        <v>51700</v>
      </c>
      <c r="F41" s="80">
        <f t="shared" si="1"/>
        <v>51300</v>
      </c>
      <c r="G41" s="80">
        <f t="shared" si="1"/>
        <v>50800</v>
      </c>
      <c r="H41" s="80">
        <f t="shared" si="1"/>
        <v>51200</v>
      </c>
      <c r="J41" s="13"/>
    </row>
    <row r="42" spans="1:10" ht="18.75" customHeight="1">
      <c r="A42" s="14" t="s">
        <v>46</v>
      </c>
      <c r="B42" s="12">
        <v>1004</v>
      </c>
      <c r="C42" s="80">
        <v>178900</v>
      </c>
      <c r="D42" s="107">
        <f>SUM(E42:H42)</f>
        <v>190700</v>
      </c>
      <c r="E42" s="80">
        <v>48400</v>
      </c>
      <c r="F42" s="80">
        <v>48000</v>
      </c>
      <c r="G42" s="80">
        <v>47200</v>
      </c>
      <c r="H42" s="80">
        <v>47100</v>
      </c>
      <c r="J42" s="19"/>
    </row>
    <row r="43" spans="1:10" ht="18.75" customHeight="1">
      <c r="A43" s="16" t="s">
        <v>47</v>
      </c>
      <c r="B43" s="12">
        <v>1005</v>
      </c>
      <c r="C43" s="80">
        <f t="shared" ref="C43:H43" si="2">C44+C46</f>
        <v>11700</v>
      </c>
      <c r="D43" s="107">
        <f t="shared" si="2"/>
        <v>14300</v>
      </c>
      <c r="E43" s="80">
        <f t="shared" si="2"/>
        <v>3300</v>
      </c>
      <c r="F43" s="80">
        <f t="shared" si="2"/>
        <v>3300</v>
      </c>
      <c r="G43" s="80">
        <f t="shared" si="2"/>
        <v>3600</v>
      </c>
      <c r="H43" s="80">
        <f t="shared" si="2"/>
        <v>4100</v>
      </c>
      <c r="J43" s="19"/>
    </row>
    <row r="44" spans="1:10" ht="18.75" customHeight="1">
      <c r="A44" s="14" t="s">
        <v>48</v>
      </c>
      <c r="B44" s="12">
        <v>1006</v>
      </c>
      <c r="C44" s="80">
        <v>7300</v>
      </c>
      <c r="D44" s="107">
        <f>SUM(E44:H44)</f>
        <v>7300</v>
      </c>
      <c r="E44" s="80">
        <v>1700</v>
      </c>
      <c r="F44" s="80">
        <v>1700</v>
      </c>
      <c r="G44" s="80">
        <v>1700</v>
      </c>
      <c r="H44" s="80">
        <v>2200</v>
      </c>
      <c r="J44" s="19"/>
    </row>
    <row r="45" spans="1:10" ht="18.75" customHeight="1">
      <c r="A45" s="14" t="s">
        <v>49</v>
      </c>
      <c r="B45" s="12">
        <v>1007</v>
      </c>
      <c r="C45" s="80"/>
      <c r="D45" s="107"/>
      <c r="E45" s="80"/>
      <c r="F45" s="80"/>
      <c r="G45" s="80"/>
      <c r="H45" s="80"/>
      <c r="J45" s="19"/>
    </row>
    <row r="46" spans="1:10" ht="18.75" customHeight="1">
      <c r="A46" s="14" t="s">
        <v>50</v>
      </c>
      <c r="B46" s="12">
        <v>1008</v>
      </c>
      <c r="C46" s="80">
        <v>4400</v>
      </c>
      <c r="D46" s="107">
        <f t="shared" ref="D46:D52" si="3">SUM(E46:H46)</f>
        <v>7000</v>
      </c>
      <c r="E46" s="124">
        <v>1600</v>
      </c>
      <c r="F46" s="124">
        <v>1600</v>
      </c>
      <c r="G46" s="124">
        <v>1900</v>
      </c>
      <c r="H46" s="124">
        <v>1900</v>
      </c>
      <c r="J46" s="19"/>
    </row>
    <row r="47" spans="1:10" ht="18.75" customHeight="1">
      <c r="A47" s="16" t="s">
        <v>51</v>
      </c>
      <c r="B47" s="12">
        <v>1009</v>
      </c>
      <c r="C47" s="80"/>
      <c r="D47" s="107">
        <f>SUM(E47:H47)</f>
        <v>0</v>
      </c>
      <c r="E47" s="80"/>
      <c r="F47" s="80"/>
      <c r="G47" s="80"/>
      <c r="H47" s="80"/>
      <c r="J47" s="19"/>
    </row>
    <row r="48" spans="1:10" ht="18.75" customHeight="1">
      <c r="A48" s="20" t="s">
        <v>52</v>
      </c>
      <c r="B48" s="21">
        <v>1010</v>
      </c>
      <c r="C48" s="77">
        <f>C42+C43+C47</f>
        <v>190600</v>
      </c>
      <c r="D48" s="107">
        <f t="shared" si="3"/>
        <v>205000</v>
      </c>
      <c r="E48" s="77">
        <f>E42+E43+E47</f>
        <v>51700</v>
      </c>
      <c r="F48" s="77">
        <f>F42+F43+F47</f>
        <v>51300</v>
      </c>
      <c r="G48" s="80">
        <f>G42+G43+G47</f>
        <v>50800</v>
      </c>
      <c r="H48" s="80">
        <f>H42+H43+H47</f>
        <v>51200</v>
      </c>
      <c r="J48" s="19"/>
    </row>
    <row r="49" spans="1:10" ht="18.75" customHeight="1">
      <c r="A49" s="22" t="s">
        <v>53</v>
      </c>
      <c r="B49" s="21">
        <v>1011</v>
      </c>
      <c r="C49" s="80">
        <f>C41-C48</f>
        <v>0</v>
      </c>
      <c r="D49" s="107">
        <f>SUM(E49:H49)</f>
        <v>0</v>
      </c>
      <c r="E49" s="80">
        <f>E41-E48</f>
        <v>0</v>
      </c>
      <c r="F49" s="80">
        <f>F41-F48</f>
        <v>0</v>
      </c>
      <c r="G49" s="80">
        <f>G41-G48</f>
        <v>0</v>
      </c>
      <c r="H49" s="80">
        <f>H41-H48</f>
        <v>0</v>
      </c>
      <c r="J49" s="13"/>
    </row>
    <row r="50" spans="1:10" ht="18.75" customHeight="1">
      <c r="A50" s="1" t="s">
        <v>54</v>
      </c>
      <c r="B50" s="21">
        <v>1012</v>
      </c>
      <c r="C50" s="80"/>
      <c r="D50" s="107">
        <f t="shared" si="3"/>
        <v>0</v>
      </c>
      <c r="E50" s="80"/>
      <c r="F50" s="80"/>
      <c r="G50" s="80"/>
      <c r="H50" s="80"/>
      <c r="J50" s="13"/>
    </row>
    <row r="51" spans="1:10" ht="18.75" customHeight="1">
      <c r="A51" s="23" t="s">
        <v>55</v>
      </c>
      <c r="B51" s="24">
        <v>1013</v>
      </c>
      <c r="C51" s="80">
        <f>C49-C50</f>
        <v>0</v>
      </c>
      <c r="D51" s="107">
        <f t="shared" si="3"/>
        <v>0</v>
      </c>
      <c r="E51" s="80">
        <f>E49-E50</f>
        <v>0</v>
      </c>
      <c r="F51" s="80">
        <f>F49-F50</f>
        <v>0</v>
      </c>
      <c r="G51" s="80">
        <f>G49-G50</f>
        <v>0</v>
      </c>
      <c r="H51" s="80">
        <f>H49-H50</f>
        <v>0</v>
      </c>
    </row>
    <row r="52" spans="1:10" ht="18.75" customHeight="1">
      <c r="A52" s="25" t="s">
        <v>156</v>
      </c>
      <c r="B52" s="24">
        <v>1014</v>
      </c>
      <c r="C52" s="80">
        <v>9200</v>
      </c>
      <c r="D52" s="107">
        <f t="shared" si="3"/>
        <v>12000</v>
      </c>
      <c r="E52" s="80">
        <f>E51+E59</f>
        <v>2800</v>
      </c>
      <c r="F52" s="80">
        <f>F51+F59</f>
        <v>2800</v>
      </c>
      <c r="G52" s="80">
        <f>G51+G59</f>
        <v>3200</v>
      </c>
      <c r="H52" s="80">
        <f>H51+H59</f>
        <v>3200</v>
      </c>
    </row>
    <row r="53" spans="1:10" ht="18.75" customHeight="1">
      <c r="A53" s="143" t="s">
        <v>56</v>
      </c>
      <c r="B53" s="143"/>
      <c r="C53" s="143"/>
      <c r="D53" s="143"/>
      <c r="E53" s="143"/>
      <c r="F53" s="143"/>
      <c r="G53" s="143"/>
      <c r="H53" s="143"/>
    </row>
    <row r="54" spans="1:10" ht="18.75" customHeight="1">
      <c r="A54" s="26" t="s">
        <v>57</v>
      </c>
      <c r="B54" s="27">
        <v>1015</v>
      </c>
      <c r="C54" s="80">
        <f t="shared" ref="C54:H54" si="4">C55+C56</f>
        <v>53700</v>
      </c>
      <c r="D54" s="107">
        <f t="shared" si="4"/>
        <v>62700</v>
      </c>
      <c r="E54" s="80">
        <f t="shared" si="4"/>
        <v>17100</v>
      </c>
      <c r="F54" s="80">
        <f t="shared" si="4"/>
        <v>16700</v>
      </c>
      <c r="G54" s="80">
        <f t="shared" si="4"/>
        <v>15500</v>
      </c>
      <c r="H54" s="80">
        <f t="shared" si="4"/>
        <v>13400</v>
      </c>
    </row>
    <row r="55" spans="1:10" ht="18.75" customHeight="1">
      <c r="A55" s="26" t="s">
        <v>58</v>
      </c>
      <c r="B55" s="27">
        <v>1016</v>
      </c>
      <c r="C55" s="62">
        <v>48100</v>
      </c>
      <c r="D55" s="109">
        <f t="shared" ref="D55:D60" si="5">SUM(E55:H55)</f>
        <v>56200</v>
      </c>
      <c r="E55" s="125">
        <v>15600</v>
      </c>
      <c r="F55" s="125">
        <v>15200</v>
      </c>
      <c r="G55" s="125">
        <v>14000</v>
      </c>
      <c r="H55" s="125">
        <v>11400</v>
      </c>
    </row>
    <row r="56" spans="1:10" ht="18.75" customHeight="1">
      <c r="A56" s="26" t="s">
        <v>59</v>
      </c>
      <c r="B56" s="27">
        <v>1017</v>
      </c>
      <c r="C56" s="62">
        <v>5600</v>
      </c>
      <c r="D56" s="109">
        <f t="shared" si="5"/>
        <v>6500</v>
      </c>
      <c r="E56" s="125">
        <v>1500</v>
      </c>
      <c r="F56" s="125">
        <v>1500</v>
      </c>
      <c r="G56" s="125">
        <v>1500</v>
      </c>
      <c r="H56" s="125">
        <v>2000</v>
      </c>
    </row>
    <row r="57" spans="1:10" ht="18.75" customHeight="1">
      <c r="A57" s="26" t="s">
        <v>60</v>
      </c>
      <c r="B57" s="27">
        <v>1018</v>
      </c>
      <c r="C57" s="62">
        <v>102000</v>
      </c>
      <c r="D57" s="126">
        <f t="shared" si="5"/>
        <v>102000</v>
      </c>
      <c r="E57" s="125">
        <v>25000</v>
      </c>
      <c r="F57" s="125">
        <v>25000</v>
      </c>
      <c r="G57" s="125">
        <v>25000</v>
      </c>
      <c r="H57" s="125">
        <v>27000</v>
      </c>
    </row>
    <row r="58" spans="1:10" ht="18.75" customHeight="1">
      <c r="A58" s="26" t="s">
        <v>61</v>
      </c>
      <c r="B58" s="27">
        <v>1019</v>
      </c>
      <c r="C58" s="62">
        <v>21300</v>
      </c>
      <c r="D58" s="109">
        <f t="shared" si="5"/>
        <v>21300</v>
      </c>
      <c r="E58" s="125">
        <v>5200</v>
      </c>
      <c r="F58" s="125">
        <v>5200</v>
      </c>
      <c r="G58" s="125">
        <v>5200</v>
      </c>
      <c r="H58" s="125">
        <v>5700</v>
      </c>
    </row>
    <row r="59" spans="1:10" ht="18.75" customHeight="1">
      <c r="A59" s="26" t="s">
        <v>62</v>
      </c>
      <c r="B59" s="27">
        <v>1020</v>
      </c>
      <c r="C59" s="62">
        <v>9200</v>
      </c>
      <c r="D59" s="109">
        <f t="shared" si="5"/>
        <v>12000</v>
      </c>
      <c r="E59" s="125">
        <v>2800</v>
      </c>
      <c r="F59" s="125">
        <v>2800</v>
      </c>
      <c r="G59" s="125">
        <v>3200</v>
      </c>
      <c r="H59" s="125">
        <v>3200</v>
      </c>
    </row>
    <row r="60" spans="1:10" ht="18.75" customHeight="1">
      <c r="A60" s="26" t="s">
        <v>63</v>
      </c>
      <c r="B60" s="28">
        <v>1021</v>
      </c>
      <c r="C60" s="62">
        <v>4400</v>
      </c>
      <c r="D60" s="109">
        <f t="shared" si="5"/>
        <v>7000</v>
      </c>
      <c r="E60" s="124">
        <v>1600</v>
      </c>
      <c r="F60" s="124">
        <v>1600</v>
      </c>
      <c r="G60" s="124">
        <v>1900</v>
      </c>
      <c r="H60" s="124">
        <v>1900</v>
      </c>
    </row>
    <row r="61" spans="1:10" ht="18.75" customHeight="1">
      <c r="A61" s="29" t="s">
        <v>64</v>
      </c>
      <c r="B61" s="28">
        <v>1022</v>
      </c>
      <c r="C61" s="80">
        <f t="shared" ref="C61:H61" si="6">C54+C57+C58+C59+C60</f>
        <v>190600</v>
      </c>
      <c r="D61" s="107">
        <f t="shared" si="6"/>
        <v>205000</v>
      </c>
      <c r="E61" s="80">
        <f t="shared" si="6"/>
        <v>51700</v>
      </c>
      <c r="F61" s="80">
        <f t="shared" si="6"/>
        <v>51300</v>
      </c>
      <c r="G61" s="80">
        <f t="shared" si="6"/>
        <v>50800</v>
      </c>
      <c r="H61" s="80">
        <f t="shared" si="6"/>
        <v>51200</v>
      </c>
    </row>
    <row r="62" spans="1:10" ht="18.75" customHeight="1">
      <c r="A62" s="25"/>
      <c r="B62" s="24"/>
      <c r="C62" s="79"/>
      <c r="D62" s="108"/>
      <c r="E62" s="127"/>
      <c r="F62" s="128"/>
      <c r="G62" s="128"/>
      <c r="H62" s="128"/>
    </row>
    <row r="63" spans="1:10" ht="24" customHeight="1">
      <c r="A63" s="144" t="s">
        <v>65</v>
      </c>
      <c r="B63" s="144"/>
      <c r="C63" s="144"/>
      <c r="D63" s="144"/>
      <c r="E63" s="144"/>
      <c r="F63" s="144"/>
      <c r="G63" s="144"/>
      <c r="H63" s="144"/>
    </row>
    <row r="64" spans="1:10" ht="18.75" customHeight="1">
      <c r="A64" s="30" t="s">
        <v>66</v>
      </c>
      <c r="B64" s="12">
        <v>2000</v>
      </c>
      <c r="C64" s="79"/>
      <c r="D64" s="108"/>
      <c r="E64" s="75"/>
      <c r="F64" s="75"/>
      <c r="G64" s="75"/>
      <c r="H64" s="75"/>
    </row>
    <row r="65" spans="1:9" ht="37.5" customHeight="1">
      <c r="A65" s="30" t="s">
        <v>67</v>
      </c>
      <c r="B65" s="12">
        <v>2001</v>
      </c>
      <c r="C65" s="79">
        <v>240</v>
      </c>
      <c r="D65" s="108">
        <f>SUM(E65:H65)</f>
        <v>280</v>
      </c>
      <c r="E65" s="79">
        <v>70</v>
      </c>
      <c r="F65" s="79">
        <v>70</v>
      </c>
      <c r="G65" s="79">
        <v>70</v>
      </c>
      <c r="H65" s="79">
        <v>70</v>
      </c>
    </row>
    <row r="66" spans="1:9" ht="37.5" customHeight="1">
      <c r="A66" s="31" t="s">
        <v>68</v>
      </c>
      <c r="B66" s="32">
        <v>2002</v>
      </c>
      <c r="C66" s="79"/>
      <c r="D66" s="108"/>
      <c r="E66" s="75"/>
      <c r="F66" s="75"/>
      <c r="G66" s="75"/>
      <c r="H66" s="75"/>
    </row>
    <row r="67" spans="1:9" ht="37.5" customHeight="1">
      <c r="A67" s="31" t="s">
        <v>69</v>
      </c>
      <c r="B67" s="32">
        <v>2003</v>
      </c>
      <c r="C67" s="79"/>
      <c r="D67" s="108"/>
      <c r="E67" s="75"/>
      <c r="F67" s="79"/>
      <c r="G67" s="75"/>
      <c r="H67" s="75"/>
    </row>
    <row r="68" spans="1:9" ht="29.25" customHeight="1">
      <c r="A68" s="31" t="s">
        <v>70</v>
      </c>
      <c r="B68" s="32">
        <v>2004</v>
      </c>
      <c r="C68" s="76">
        <v>19100</v>
      </c>
      <c r="D68" s="109">
        <f>SUM(E68:H68)</f>
        <v>19100</v>
      </c>
      <c r="E68" s="129">
        <v>4700</v>
      </c>
      <c r="F68" s="129">
        <v>4700</v>
      </c>
      <c r="G68" s="129">
        <v>4700</v>
      </c>
      <c r="H68" s="129">
        <v>5000</v>
      </c>
    </row>
    <row r="69" spans="1:9" ht="39.75" customHeight="1">
      <c r="A69" s="31" t="s">
        <v>71</v>
      </c>
      <c r="B69" s="32">
        <v>2005</v>
      </c>
      <c r="C69" s="76">
        <v>21300</v>
      </c>
      <c r="D69" s="109">
        <f>SUM(E69:H69)</f>
        <v>21300</v>
      </c>
      <c r="E69" s="125">
        <v>5200</v>
      </c>
      <c r="F69" s="125">
        <v>5200</v>
      </c>
      <c r="G69" s="125">
        <v>5200</v>
      </c>
      <c r="H69" s="125">
        <v>5700</v>
      </c>
    </row>
    <row r="70" spans="1:9" ht="26.25" customHeight="1">
      <c r="A70" s="31" t="s">
        <v>72</v>
      </c>
      <c r="B70" s="32">
        <v>2006</v>
      </c>
      <c r="C70" s="76">
        <v>1550</v>
      </c>
      <c r="D70" s="109">
        <f>SUM(E70:H70)</f>
        <v>1550</v>
      </c>
      <c r="E70" s="129">
        <v>385</v>
      </c>
      <c r="F70" s="129">
        <v>385</v>
      </c>
      <c r="G70" s="129">
        <v>385</v>
      </c>
      <c r="H70" s="129">
        <v>395</v>
      </c>
    </row>
    <row r="71" spans="1:9" ht="30" customHeight="1">
      <c r="A71" s="31" t="s">
        <v>73</v>
      </c>
      <c r="B71" s="32">
        <v>2007</v>
      </c>
      <c r="C71" s="76">
        <v>440</v>
      </c>
      <c r="D71" s="109">
        <f>SUM(E71:H71)</f>
        <v>440</v>
      </c>
      <c r="E71" s="129">
        <v>110</v>
      </c>
      <c r="F71" s="129">
        <v>110</v>
      </c>
      <c r="G71" s="129">
        <v>110</v>
      </c>
      <c r="H71" s="129">
        <v>110</v>
      </c>
    </row>
    <row r="72" spans="1:9" ht="23.25" customHeight="1">
      <c r="A72" s="31" t="s">
        <v>74</v>
      </c>
      <c r="B72" s="32">
        <v>2008</v>
      </c>
      <c r="C72" s="79"/>
      <c r="D72" s="108"/>
      <c r="E72" s="75"/>
      <c r="F72" s="75"/>
      <c r="G72" s="75"/>
      <c r="H72" s="75"/>
    </row>
    <row r="73" spans="1:9" ht="26.25" customHeight="1">
      <c r="A73" s="31" t="s">
        <v>75</v>
      </c>
      <c r="B73" s="32">
        <v>2009</v>
      </c>
      <c r="C73" s="79"/>
      <c r="D73" s="108"/>
      <c r="E73" s="75"/>
      <c r="F73" s="75"/>
      <c r="G73" s="75"/>
      <c r="H73" s="75"/>
    </row>
    <row r="74" spans="1:9" ht="39.75" customHeight="1">
      <c r="A74" s="33" t="s">
        <v>76</v>
      </c>
      <c r="B74" s="34">
        <v>2010</v>
      </c>
      <c r="C74" s="80">
        <f t="shared" ref="C74:H74" si="7">C64+C65+C66+C67+C68+C69+C70+C71+C72+C73</f>
        <v>42630</v>
      </c>
      <c r="D74" s="107">
        <f t="shared" si="7"/>
        <v>42670</v>
      </c>
      <c r="E74" s="80">
        <f t="shared" si="7"/>
        <v>10465</v>
      </c>
      <c r="F74" s="80">
        <f t="shared" si="7"/>
        <v>10465</v>
      </c>
      <c r="G74" s="80">
        <f t="shared" si="7"/>
        <v>10465</v>
      </c>
      <c r="H74" s="80">
        <f t="shared" si="7"/>
        <v>11275</v>
      </c>
      <c r="I74" s="35"/>
    </row>
    <row r="75" spans="1:9" ht="24.95" customHeight="1">
      <c r="A75" s="145" t="s">
        <v>77</v>
      </c>
      <c r="B75" s="145"/>
      <c r="C75" s="145"/>
      <c r="D75" s="145"/>
      <c r="E75" s="145"/>
      <c r="F75" s="145"/>
      <c r="G75" s="145"/>
      <c r="H75" s="145"/>
    </row>
    <row r="76" spans="1:9" s="38" customFormat="1" ht="20.100000000000001" customHeight="1">
      <c r="A76" s="26" t="s">
        <v>78</v>
      </c>
      <c r="B76" s="36">
        <v>3000</v>
      </c>
      <c r="C76" s="79"/>
      <c r="D76" s="108"/>
      <c r="E76" s="79"/>
      <c r="F76" s="79"/>
      <c r="G76" s="79"/>
      <c r="H76" s="79"/>
      <c r="I76" s="37"/>
    </row>
    <row r="77" spans="1:9" s="38" customFormat="1" ht="20.100000000000001" customHeight="1">
      <c r="A77" s="26" t="s">
        <v>79</v>
      </c>
      <c r="B77" s="36">
        <v>3001</v>
      </c>
      <c r="C77" s="75"/>
      <c r="D77" s="109">
        <f>SUM(E77:H77)</f>
        <v>0</v>
      </c>
      <c r="E77" s="75"/>
      <c r="F77" s="75"/>
      <c r="G77" s="75"/>
      <c r="H77" s="75"/>
      <c r="I77" s="37"/>
    </row>
    <row r="78" spans="1:9" s="38" customFormat="1" ht="20.100000000000001" customHeight="1">
      <c r="A78" s="26" t="s">
        <v>80</v>
      </c>
      <c r="B78" s="36">
        <v>3002</v>
      </c>
      <c r="C78" s="75"/>
      <c r="D78" s="109">
        <f>SUM(E78:H78)</f>
        <v>0</v>
      </c>
      <c r="E78" s="75"/>
      <c r="F78" s="75"/>
      <c r="G78" s="75"/>
      <c r="H78" s="75"/>
      <c r="I78" s="37"/>
    </row>
    <row r="79" spans="1:9" s="38" customFormat="1" ht="20.100000000000001" customHeight="1">
      <c r="A79" s="26" t="s">
        <v>81</v>
      </c>
      <c r="B79" s="36">
        <v>3003</v>
      </c>
      <c r="C79" s="79"/>
      <c r="D79" s="108"/>
      <c r="E79" s="79"/>
      <c r="F79" s="79"/>
      <c r="G79" s="79"/>
      <c r="H79" s="79"/>
      <c r="I79" s="37"/>
    </row>
    <row r="80" spans="1:9" s="38" customFormat="1" ht="36" customHeight="1">
      <c r="A80" s="26" t="s">
        <v>82</v>
      </c>
      <c r="B80" s="36">
        <v>3004</v>
      </c>
      <c r="C80" s="79"/>
      <c r="D80" s="108"/>
      <c r="E80" s="79"/>
      <c r="F80" s="79"/>
      <c r="G80" s="79"/>
      <c r="H80" s="79"/>
      <c r="I80" s="37"/>
    </row>
    <row r="81" spans="1:9" s="38" customFormat="1" ht="20.100000000000001" customHeight="1">
      <c r="A81" s="26" t="s">
        <v>83</v>
      </c>
      <c r="B81" s="39">
        <v>3005</v>
      </c>
      <c r="C81" s="79"/>
      <c r="D81" s="108"/>
      <c r="E81" s="79"/>
      <c r="F81" s="79"/>
      <c r="G81" s="79"/>
      <c r="H81" s="79"/>
      <c r="I81" s="37"/>
    </row>
    <row r="82" spans="1:9" s="38" customFormat="1" ht="20.100000000000001" customHeight="1">
      <c r="A82" s="29" t="s">
        <v>84</v>
      </c>
      <c r="B82" s="40">
        <v>3006</v>
      </c>
      <c r="C82" s="80">
        <f t="shared" ref="C82:H82" si="8">C76+C77+C78+C79+C80+C81</f>
        <v>0</v>
      </c>
      <c r="D82" s="107">
        <f t="shared" si="8"/>
        <v>0</v>
      </c>
      <c r="E82" s="80">
        <f t="shared" si="8"/>
        <v>0</v>
      </c>
      <c r="F82" s="80">
        <f t="shared" si="8"/>
        <v>0</v>
      </c>
      <c r="G82" s="80">
        <f t="shared" si="8"/>
        <v>0</v>
      </c>
      <c r="H82" s="80">
        <f t="shared" si="8"/>
        <v>0</v>
      </c>
      <c r="I82" s="37"/>
    </row>
    <row r="83" spans="1:9" s="38" customFormat="1" ht="20.100000000000001" customHeight="1">
      <c r="A83" s="142" t="s">
        <v>85</v>
      </c>
      <c r="B83" s="142"/>
      <c r="C83" s="142"/>
      <c r="D83" s="142"/>
      <c r="E83" s="142"/>
      <c r="F83" s="142"/>
      <c r="G83" s="142"/>
      <c r="H83" s="142"/>
      <c r="I83" s="37"/>
    </row>
    <row r="84" spans="1:9" s="38" customFormat="1" ht="41.25" customHeight="1">
      <c r="A84" s="26" t="s">
        <v>86</v>
      </c>
      <c r="B84" s="39">
        <v>4000</v>
      </c>
      <c r="C84" s="80"/>
      <c r="D84" s="107"/>
      <c r="E84" s="80"/>
      <c r="F84" s="80"/>
      <c r="G84" s="80"/>
      <c r="H84" s="80"/>
      <c r="I84" s="37"/>
    </row>
    <row r="85" spans="1:9" s="38" customFormat="1" ht="20.100000000000001" customHeight="1">
      <c r="A85" s="26" t="s">
        <v>87</v>
      </c>
      <c r="B85" s="39">
        <v>4001</v>
      </c>
      <c r="C85" s="80"/>
      <c r="D85" s="107"/>
      <c r="E85" s="80"/>
      <c r="F85" s="80"/>
      <c r="G85" s="80"/>
      <c r="H85" s="80"/>
      <c r="I85" s="37"/>
    </row>
    <row r="86" spans="1:9" s="38" customFormat="1" ht="20.100000000000001" customHeight="1">
      <c r="A86" s="26" t="s">
        <v>88</v>
      </c>
      <c r="B86" s="39">
        <v>4002</v>
      </c>
      <c r="C86" s="80"/>
      <c r="D86" s="107"/>
      <c r="E86" s="80"/>
      <c r="F86" s="80"/>
      <c r="G86" s="80"/>
      <c r="H86" s="80"/>
      <c r="I86" s="37"/>
    </row>
    <row r="87" spans="1:9" s="38" customFormat="1" ht="36" customHeight="1">
      <c r="A87" s="26" t="s">
        <v>89</v>
      </c>
      <c r="B87" s="39">
        <v>4003</v>
      </c>
      <c r="C87" s="80">
        <f t="shared" ref="C87:H87" si="9">C88+C89</f>
        <v>0</v>
      </c>
      <c r="D87" s="107">
        <f>SUM(E87:H87)</f>
        <v>0</v>
      </c>
      <c r="E87" s="80">
        <f t="shared" si="9"/>
        <v>0</v>
      </c>
      <c r="F87" s="80">
        <f t="shared" si="9"/>
        <v>0</v>
      </c>
      <c r="G87" s="80">
        <f t="shared" si="9"/>
        <v>0</v>
      </c>
      <c r="H87" s="80">
        <f t="shared" si="9"/>
        <v>0</v>
      </c>
      <c r="I87" s="37"/>
    </row>
    <row r="88" spans="1:9" s="38" customFormat="1" ht="23.25" customHeight="1">
      <c r="A88" s="26" t="s">
        <v>87</v>
      </c>
      <c r="B88" s="39">
        <v>4004</v>
      </c>
      <c r="C88" s="80"/>
      <c r="D88" s="107">
        <f>SUM(E88:H88)</f>
        <v>0</v>
      </c>
      <c r="E88" s="80"/>
      <c r="F88" s="80"/>
      <c r="G88" s="80"/>
      <c r="H88" s="80"/>
      <c r="I88" s="37"/>
    </row>
    <row r="89" spans="1:9" s="38" customFormat="1" ht="23.25" customHeight="1">
      <c r="A89" s="26" t="s">
        <v>88</v>
      </c>
      <c r="B89" s="39">
        <v>4005</v>
      </c>
      <c r="C89" s="80"/>
      <c r="D89" s="107">
        <f>SUM(E89:H89)</f>
        <v>0</v>
      </c>
      <c r="E89" s="80"/>
      <c r="F89" s="80"/>
      <c r="G89" s="80"/>
      <c r="H89" s="80"/>
      <c r="I89" s="37"/>
    </row>
    <row r="90" spans="1:9" ht="24.95" customHeight="1">
      <c r="A90" s="146" t="s">
        <v>90</v>
      </c>
      <c r="B90" s="146"/>
      <c r="C90" s="146"/>
      <c r="D90" s="146"/>
      <c r="E90" s="146"/>
      <c r="F90" s="146"/>
      <c r="G90" s="146"/>
      <c r="H90" s="146"/>
    </row>
    <row r="91" spans="1:9" ht="78.75" customHeight="1">
      <c r="A91" s="41" t="s">
        <v>91</v>
      </c>
      <c r="B91" s="42">
        <v>5000</v>
      </c>
      <c r="C91" s="94">
        <f t="shared" ref="C91:H91" si="10">(C51/C35)*100</f>
        <v>0</v>
      </c>
      <c r="D91" s="66">
        <f t="shared" si="10"/>
        <v>0</v>
      </c>
      <c r="E91" s="94">
        <f t="shared" si="10"/>
        <v>0</v>
      </c>
      <c r="F91" s="94">
        <f t="shared" si="10"/>
        <v>0</v>
      </c>
      <c r="G91" s="94">
        <f t="shared" si="10"/>
        <v>0</v>
      </c>
      <c r="H91" s="94">
        <f t="shared" si="10"/>
        <v>0</v>
      </c>
    </row>
    <row r="92" spans="1:9" ht="59.25" customHeight="1">
      <c r="A92" s="41" t="s">
        <v>151</v>
      </c>
      <c r="B92" s="42">
        <v>5001</v>
      </c>
      <c r="C92" s="94">
        <f>(C51/C107)*100</f>
        <v>0</v>
      </c>
      <c r="D92" s="66">
        <f>(D51/D107)*100</f>
        <v>0</v>
      </c>
      <c r="E92" s="130" t="s">
        <v>92</v>
      </c>
      <c r="F92" s="130" t="s">
        <v>92</v>
      </c>
      <c r="G92" s="130" t="s">
        <v>92</v>
      </c>
      <c r="H92" s="130" t="s">
        <v>92</v>
      </c>
    </row>
    <row r="93" spans="1:9" ht="60.75" customHeight="1">
      <c r="A93" s="43" t="s">
        <v>152</v>
      </c>
      <c r="B93" s="12">
        <v>5002</v>
      </c>
      <c r="C93" s="94"/>
      <c r="D93" s="66">
        <f>(D51/D115)*100</f>
        <v>0</v>
      </c>
      <c r="E93" s="130" t="s">
        <v>92</v>
      </c>
      <c r="F93" s="130" t="s">
        <v>92</v>
      </c>
      <c r="G93" s="130" t="s">
        <v>92</v>
      </c>
      <c r="H93" s="130" t="s">
        <v>92</v>
      </c>
    </row>
    <row r="94" spans="1:9" ht="66" customHeight="1">
      <c r="A94" s="43" t="s">
        <v>93</v>
      </c>
      <c r="B94" s="12">
        <v>5003</v>
      </c>
      <c r="C94" s="94">
        <f>(C51/C35)*100</f>
        <v>0</v>
      </c>
      <c r="D94" s="66">
        <f>(D51/D35)*100</f>
        <v>0</v>
      </c>
      <c r="E94" s="75" t="s">
        <v>92</v>
      </c>
      <c r="F94" s="75" t="s">
        <v>92</v>
      </c>
      <c r="G94" s="75" t="s">
        <v>92</v>
      </c>
      <c r="H94" s="75" t="s">
        <v>92</v>
      </c>
    </row>
    <row r="95" spans="1:9" ht="66.75" customHeight="1">
      <c r="A95" s="44" t="s">
        <v>94</v>
      </c>
      <c r="B95" s="45">
        <v>5004</v>
      </c>
      <c r="C95" s="74"/>
      <c r="D95" s="110">
        <f>D115/(D108+D109)</f>
        <v>1.9109589041095891</v>
      </c>
      <c r="E95" s="131" t="s">
        <v>92</v>
      </c>
      <c r="F95" s="131" t="s">
        <v>92</v>
      </c>
      <c r="G95" s="131" t="s">
        <v>92</v>
      </c>
      <c r="H95" s="131" t="s">
        <v>92</v>
      </c>
    </row>
    <row r="96" spans="1:9" ht="65.25" customHeight="1">
      <c r="A96" s="44" t="s">
        <v>95</v>
      </c>
      <c r="B96" s="45">
        <v>5005</v>
      </c>
      <c r="C96" s="73">
        <f>C101/C100</f>
        <v>-0.66666666666666663</v>
      </c>
      <c r="D96" s="111">
        <f>D101/D100</f>
        <v>-0.66666666666666663</v>
      </c>
      <c r="E96" s="131" t="s">
        <v>92</v>
      </c>
      <c r="F96" s="131" t="s">
        <v>92</v>
      </c>
      <c r="G96" s="131" t="s">
        <v>92</v>
      </c>
      <c r="H96" s="131" t="s">
        <v>92</v>
      </c>
    </row>
    <row r="97" spans="1:10" ht="24.95" customHeight="1">
      <c r="A97" s="141" t="s">
        <v>153</v>
      </c>
      <c r="B97" s="141"/>
      <c r="C97" s="141"/>
      <c r="D97" s="141"/>
      <c r="E97" s="141"/>
      <c r="F97" s="141"/>
      <c r="G97" s="141"/>
      <c r="H97" s="141"/>
    </row>
    <row r="98" spans="1:10" ht="18.75" customHeight="1">
      <c r="A98" s="41" t="s">
        <v>96</v>
      </c>
      <c r="B98" s="42">
        <v>6000</v>
      </c>
      <c r="C98" s="72">
        <v>60000</v>
      </c>
      <c r="D98" s="132">
        <v>60000</v>
      </c>
      <c r="E98" s="130" t="s">
        <v>92</v>
      </c>
      <c r="F98" s="130" t="s">
        <v>92</v>
      </c>
      <c r="G98" s="130" t="s">
        <v>92</v>
      </c>
      <c r="H98" s="130" t="s">
        <v>92</v>
      </c>
    </row>
    <row r="99" spans="1:10" ht="18.75" customHeight="1">
      <c r="A99" s="41" t="s">
        <v>97</v>
      </c>
      <c r="B99" s="42">
        <v>6001</v>
      </c>
      <c r="C99" s="80">
        <v>100000</v>
      </c>
      <c r="D99" s="107">
        <v>100000</v>
      </c>
      <c r="E99" s="130" t="s">
        <v>92</v>
      </c>
      <c r="F99" s="130" t="s">
        <v>92</v>
      </c>
      <c r="G99" s="130" t="s">
        <v>92</v>
      </c>
      <c r="H99" s="130" t="s">
        <v>92</v>
      </c>
    </row>
    <row r="100" spans="1:10" ht="18.75" customHeight="1">
      <c r="A100" s="41" t="s">
        <v>98</v>
      </c>
      <c r="B100" s="42">
        <v>6002</v>
      </c>
      <c r="C100" s="80">
        <v>60000</v>
      </c>
      <c r="D100" s="107">
        <v>60000</v>
      </c>
      <c r="E100" s="130" t="s">
        <v>92</v>
      </c>
      <c r="F100" s="130" t="s">
        <v>92</v>
      </c>
      <c r="G100" s="130" t="s">
        <v>92</v>
      </c>
      <c r="H100" s="130" t="s">
        <v>92</v>
      </c>
    </row>
    <row r="101" spans="1:10" ht="18.75" customHeight="1">
      <c r="A101" s="41" t="s">
        <v>99</v>
      </c>
      <c r="B101" s="42">
        <v>6003</v>
      </c>
      <c r="C101" s="72">
        <f>C100-C99</f>
        <v>-40000</v>
      </c>
      <c r="D101" s="132">
        <f>D100-D99</f>
        <v>-40000</v>
      </c>
      <c r="E101" s="130" t="s">
        <v>92</v>
      </c>
      <c r="F101" s="130" t="s">
        <v>92</v>
      </c>
      <c r="G101" s="130" t="s">
        <v>92</v>
      </c>
      <c r="H101" s="130" t="s">
        <v>92</v>
      </c>
    </row>
    <row r="102" spans="1:10" ht="18.75" customHeight="1">
      <c r="A102" s="43" t="s">
        <v>100</v>
      </c>
      <c r="B102" s="12">
        <v>6004</v>
      </c>
      <c r="C102" s="71">
        <v>25000</v>
      </c>
      <c r="D102" s="133">
        <v>25000</v>
      </c>
      <c r="E102" s="130" t="s">
        <v>92</v>
      </c>
      <c r="F102" s="130" t="s">
        <v>92</v>
      </c>
      <c r="G102" s="130" t="s">
        <v>92</v>
      </c>
      <c r="H102" s="130" t="s">
        <v>92</v>
      </c>
    </row>
    <row r="103" spans="1:10" ht="22.7" customHeight="1">
      <c r="A103" s="43" t="s">
        <v>101</v>
      </c>
      <c r="B103" s="12">
        <v>6005</v>
      </c>
      <c r="C103" s="72"/>
      <c r="D103" s="132"/>
      <c r="E103" s="130" t="s">
        <v>92</v>
      </c>
      <c r="F103" s="130" t="s">
        <v>92</v>
      </c>
      <c r="G103" s="130" t="s">
        <v>92</v>
      </c>
      <c r="H103" s="130" t="s">
        <v>92</v>
      </c>
      <c r="I103" s="46"/>
    </row>
    <row r="104" spans="1:10" ht="18.600000000000001" customHeight="1">
      <c r="A104" s="43" t="s">
        <v>102</v>
      </c>
      <c r="B104" s="12">
        <v>6006</v>
      </c>
      <c r="C104" s="72"/>
      <c r="D104" s="132"/>
      <c r="E104" s="130" t="s">
        <v>92</v>
      </c>
      <c r="F104" s="130" t="s">
        <v>92</v>
      </c>
      <c r="G104" s="130" t="s">
        <v>92</v>
      </c>
      <c r="H104" s="130" t="s">
        <v>92</v>
      </c>
      <c r="I104" s="46"/>
    </row>
    <row r="105" spans="1:10" ht="18.600000000000001" customHeight="1">
      <c r="A105" s="43" t="s">
        <v>103</v>
      </c>
      <c r="B105" s="12">
        <v>6007</v>
      </c>
      <c r="C105" s="72">
        <v>78</v>
      </c>
      <c r="D105" s="132">
        <v>78</v>
      </c>
      <c r="E105" s="130" t="s">
        <v>92</v>
      </c>
      <c r="F105" s="130" t="s">
        <v>92</v>
      </c>
      <c r="G105" s="130" t="s">
        <v>92</v>
      </c>
      <c r="H105" s="130" t="s">
        <v>92</v>
      </c>
      <c r="I105" s="46"/>
    </row>
    <row r="106" spans="1:10" ht="18.600000000000001" customHeight="1">
      <c r="A106" s="43" t="s">
        <v>104</v>
      </c>
      <c r="B106" s="47">
        <v>6008</v>
      </c>
      <c r="C106" s="72">
        <v>4000</v>
      </c>
      <c r="D106" s="132">
        <v>4000</v>
      </c>
      <c r="E106" s="130" t="s">
        <v>92</v>
      </c>
      <c r="F106" s="130" t="s">
        <v>92</v>
      </c>
      <c r="G106" s="130" t="s">
        <v>92</v>
      </c>
      <c r="H106" s="130" t="s">
        <v>92</v>
      </c>
    </row>
    <row r="107" spans="1:10" s="38" customFormat="1" ht="20.100000000000001" customHeight="1">
      <c r="A107" s="48" t="s">
        <v>105</v>
      </c>
      <c r="B107" s="21">
        <v>6009</v>
      </c>
      <c r="C107" s="71">
        <f>C98+C102</f>
        <v>85000</v>
      </c>
      <c r="D107" s="133">
        <f>D98+D102</f>
        <v>85000</v>
      </c>
      <c r="E107" s="130" t="s">
        <v>92</v>
      </c>
      <c r="F107" s="130" t="s">
        <v>92</v>
      </c>
      <c r="G107" s="130" t="s">
        <v>92</v>
      </c>
      <c r="H107" s="130" t="s">
        <v>92</v>
      </c>
    </row>
    <row r="108" spans="1:10" ht="18.600000000000001" customHeight="1">
      <c r="A108" s="43" t="s">
        <v>106</v>
      </c>
      <c r="B108" s="12">
        <v>6010</v>
      </c>
      <c r="C108" s="71">
        <v>7200</v>
      </c>
      <c r="D108" s="133">
        <v>7200</v>
      </c>
      <c r="E108" s="130" t="s">
        <v>92</v>
      </c>
      <c r="F108" s="130" t="s">
        <v>92</v>
      </c>
      <c r="G108" s="130" t="s">
        <v>92</v>
      </c>
      <c r="H108" s="130" t="s">
        <v>92</v>
      </c>
    </row>
    <row r="109" spans="1:10" ht="26.25" customHeight="1">
      <c r="A109" s="43" t="s">
        <v>107</v>
      </c>
      <c r="B109" s="12">
        <v>6011</v>
      </c>
      <c r="C109" s="71">
        <v>22000</v>
      </c>
      <c r="D109" s="133">
        <v>22000</v>
      </c>
      <c r="E109" s="130" t="s">
        <v>92</v>
      </c>
      <c r="F109" s="130" t="s">
        <v>92</v>
      </c>
      <c r="G109" s="130" t="s">
        <v>92</v>
      </c>
      <c r="H109" s="130" t="s">
        <v>92</v>
      </c>
    </row>
    <row r="110" spans="1:10" ht="18.75" customHeight="1">
      <c r="A110" s="43" t="s">
        <v>108</v>
      </c>
      <c r="B110" s="12">
        <v>6012</v>
      </c>
      <c r="C110" s="72">
        <v>0</v>
      </c>
      <c r="D110" s="132">
        <v>0</v>
      </c>
      <c r="E110" s="130" t="s">
        <v>92</v>
      </c>
      <c r="F110" s="130" t="s">
        <v>92</v>
      </c>
      <c r="G110" s="130" t="s">
        <v>92</v>
      </c>
      <c r="H110" s="130" t="s">
        <v>92</v>
      </c>
      <c r="I110" s="46"/>
    </row>
    <row r="111" spans="1:10" ht="27.6" customHeight="1">
      <c r="A111" s="43" t="s">
        <v>109</v>
      </c>
      <c r="B111" s="12">
        <v>6013</v>
      </c>
      <c r="C111" s="72"/>
      <c r="D111" s="132"/>
      <c r="E111" s="130" t="s">
        <v>92</v>
      </c>
      <c r="F111" s="130" t="s">
        <v>92</v>
      </c>
      <c r="G111" s="130" t="s">
        <v>92</v>
      </c>
      <c r="H111" s="130" t="s">
        <v>92</v>
      </c>
      <c r="I111" s="46"/>
    </row>
    <row r="112" spans="1:10" s="38" customFormat="1" ht="18.75" customHeight="1">
      <c r="A112" s="48" t="s">
        <v>110</v>
      </c>
      <c r="B112" s="21">
        <v>6014</v>
      </c>
      <c r="C112" s="70">
        <f>C113+C114</f>
        <v>0</v>
      </c>
      <c r="D112" s="134">
        <f>D113+D114</f>
        <v>0</v>
      </c>
      <c r="E112" s="130" t="s">
        <v>92</v>
      </c>
      <c r="F112" s="130" t="s">
        <v>92</v>
      </c>
      <c r="G112" s="130" t="s">
        <v>92</v>
      </c>
      <c r="H112" s="130" t="s">
        <v>92</v>
      </c>
      <c r="J112" s="1"/>
    </row>
    <row r="113" spans="1:8" ht="18.75" customHeight="1">
      <c r="A113" s="43" t="s">
        <v>111</v>
      </c>
      <c r="B113" s="12">
        <v>6015</v>
      </c>
      <c r="C113" s="72"/>
      <c r="D113" s="132"/>
      <c r="E113" s="130" t="s">
        <v>92</v>
      </c>
      <c r="F113" s="130" t="s">
        <v>92</v>
      </c>
      <c r="G113" s="130" t="s">
        <v>92</v>
      </c>
      <c r="H113" s="130" t="s">
        <v>92</v>
      </c>
    </row>
    <row r="114" spans="1:8" ht="18.75" customHeight="1">
      <c r="A114" s="43" t="s">
        <v>112</v>
      </c>
      <c r="B114" s="12">
        <v>6016</v>
      </c>
      <c r="C114" s="72"/>
      <c r="D114" s="132"/>
      <c r="E114" s="130" t="s">
        <v>92</v>
      </c>
      <c r="F114" s="130" t="s">
        <v>92</v>
      </c>
      <c r="G114" s="130" t="s">
        <v>92</v>
      </c>
      <c r="H114" s="130" t="s">
        <v>92</v>
      </c>
    </row>
    <row r="115" spans="1:8" s="38" customFormat="1" ht="18.75" customHeight="1">
      <c r="A115" s="48" t="s">
        <v>113</v>
      </c>
      <c r="B115" s="21">
        <v>6017</v>
      </c>
      <c r="C115" s="71">
        <v>55800</v>
      </c>
      <c r="D115" s="133">
        <v>55800</v>
      </c>
      <c r="E115" s="130" t="s">
        <v>92</v>
      </c>
      <c r="F115" s="130" t="s">
        <v>92</v>
      </c>
      <c r="G115" s="130" t="s">
        <v>92</v>
      </c>
      <c r="H115" s="130" t="s">
        <v>92</v>
      </c>
    </row>
    <row r="116" spans="1:8" s="38" customFormat="1" ht="18.75" customHeight="1">
      <c r="A116" s="48" t="s">
        <v>114</v>
      </c>
      <c r="B116" s="21">
        <v>6019</v>
      </c>
      <c r="C116" s="71">
        <f>C112+C115</f>
        <v>55800</v>
      </c>
      <c r="D116" s="133">
        <f>D112+D115</f>
        <v>55800</v>
      </c>
      <c r="E116" s="130" t="s">
        <v>92</v>
      </c>
      <c r="F116" s="130" t="s">
        <v>92</v>
      </c>
      <c r="G116" s="130" t="s">
        <v>92</v>
      </c>
      <c r="H116" s="130" t="s">
        <v>92</v>
      </c>
    </row>
    <row r="117" spans="1:8" s="38" customFormat="1" ht="22.7" customHeight="1">
      <c r="A117" s="141" t="s">
        <v>154</v>
      </c>
      <c r="B117" s="141"/>
      <c r="C117" s="141"/>
      <c r="D117" s="141"/>
      <c r="E117" s="141"/>
      <c r="F117" s="141"/>
      <c r="G117" s="141"/>
      <c r="H117" s="141"/>
    </row>
    <row r="118" spans="1:8" s="38" customFormat="1" ht="18.75" customHeight="1">
      <c r="A118" s="49" t="s">
        <v>115</v>
      </c>
      <c r="B118" s="50">
        <v>7000</v>
      </c>
      <c r="C118" s="69"/>
      <c r="D118" s="112"/>
      <c r="E118" s="69"/>
      <c r="F118" s="69"/>
      <c r="G118" s="69"/>
      <c r="H118" s="69"/>
    </row>
    <row r="119" spans="1:8" s="38" customFormat="1" ht="18.75" customHeight="1">
      <c r="A119" s="51" t="s">
        <v>116</v>
      </c>
      <c r="B119" s="52" t="s">
        <v>117</v>
      </c>
      <c r="C119" s="79">
        <f>SUM(C120:C122)</f>
        <v>0</v>
      </c>
      <c r="D119" s="108"/>
      <c r="E119" s="79"/>
      <c r="F119" s="79"/>
      <c r="G119" s="79"/>
      <c r="H119" s="79"/>
    </row>
    <row r="120" spans="1:8" s="38" customFormat="1" ht="18.75" customHeight="1">
      <c r="A120" s="43" t="s">
        <v>118</v>
      </c>
      <c r="B120" s="53" t="s">
        <v>119</v>
      </c>
      <c r="C120" s="75"/>
      <c r="D120" s="108"/>
      <c r="E120" s="75"/>
      <c r="F120" s="75"/>
      <c r="G120" s="75"/>
      <c r="H120" s="75"/>
    </row>
    <row r="121" spans="1:8" s="38" customFormat="1" ht="18.75" customHeight="1">
      <c r="A121" s="43" t="s">
        <v>120</v>
      </c>
      <c r="B121" s="53" t="s">
        <v>121</v>
      </c>
      <c r="C121" s="75"/>
      <c r="D121" s="108"/>
      <c r="E121" s="75"/>
      <c r="F121" s="75"/>
      <c r="G121" s="75"/>
      <c r="H121" s="75"/>
    </row>
    <row r="122" spans="1:8" s="38" customFormat="1" ht="18.75" customHeight="1">
      <c r="A122" s="43" t="s">
        <v>122</v>
      </c>
      <c r="B122" s="53" t="s">
        <v>123</v>
      </c>
      <c r="C122" s="75"/>
      <c r="D122" s="108"/>
      <c r="E122" s="75"/>
      <c r="F122" s="75"/>
      <c r="G122" s="75"/>
      <c r="H122" s="75"/>
    </row>
    <row r="123" spans="1:8" s="38" customFormat="1" ht="18.75" customHeight="1">
      <c r="A123" s="48" t="s">
        <v>124</v>
      </c>
      <c r="B123" s="54" t="s">
        <v>125</v>
      </c>
      <c r="C123" s="79">
        <f>SUM(C124:C126)</f>
        <v>0</v>
      </c>
      <c r="D123" s="108"/>
      <c r="E123" s="79"/>
      <c r="F123" s="79"/>
      <c r="G123" s="79"/>
      <c r="H123" s="79"/>
    </row>
    <row r="124" spans="1:8" s="38" customFormat="1" ht="18.75" customHeight="1">
      <c r="A124" s="43" t="s">
        <v>118</v>
      </c>
      <c r="B124" s="53" t="s">
        <v>126</v>
      </c>
      <c r="C124" s="75"/>
      <c r="D124" s="108"/>
      <c r="E124" s="75"/>
      <c r="F124" s="75"/>
      <c r="G124" s="75"/>
      <c r="H124" s="75"/>
    </row>
    <row r="125" spans="1:8" s="38" customFormat="1" ht="18.75" customHeight="1">
      <c r="A125" s="43" t="s">
        <v>120</v>
      </c>
      <c r="B125" s="53" t="s">
        <v>127</v>
      </c>
      <c r="C125" s="75"/>
      <c r="D125" s="108"/>
      <c r="E125" s="75"/>
      <c r="F125" s="75"/>
      <c r="G125" s="75"/>
      <c r="H125" s="75"/>
    </row>
    <row r="126" spans="1:8" ht="18.75" customHeight="1">
      <c r="A126" s="43" t="s">
        <v>122</v>
      </c>
      <c r="B126" s="53" t="s">
        <v>128</v>
      </c>
      <c r="C126" s="75"/>
      <c r="D126" s="108"/>
      <c r="E126" s="75"/>
      <c r="F126" s="75"/>
      <c r="G126" s="75"/>
      <c r="H126" s="75"/>
    </row>
    <row r="127" spans="1:8" ht="18.75" customHeight="1">
      <c r="A127" s="49" t="s">
        <v>129</v>
      </c>
      <c r="B127" s="50">
        <v>7009</v>
      </c>
      <c r="C127" s="75"/>
      <c r="D127" s="109"/>
      <c r="E127" s="75"/>
      <c r="F127" s="75"/>
      <c r="G127" s="75"/>
      <c r="H127" s="75"/>
    </row>
    <row r="128" spans="1:8" ht="27" customHeight="1">
      <c r="A128" s="141" t="s">
        <v>155</v>
      </c>
      <c r="B128" s="141"/>
      <c r="C128" s="141"/>
      <c r="D128" s="141"/>
      <c r="E128" s="141"/>
      <c r="F128" s="141"/>
      <c r="G128" s="141"/>
      <c r="H128" s="141"/>
    </row>
    <row r="129" spans="1:8" s="2" customFormat="1" ht="60.75" customHeight="1">
      <c r="A129" s="55" t="s">
        <v>130</v>
      </c>
      <c r="B129" s="54" t="s">
        <v>131</v>
      </c>
      <c r="C129" s="65">
        <f>SUM(C130:C131)</f>
        <v>490</v>
      </c>
      <c r="D129" s="66">
        <f>SUM(D130:D131)</f>
        <v>510</v>
      </c>
      <c r="E129" s="130" t="s">
        <v>92</v>
      </c>
      <c r="F129" s="130" t="s">
        <v>92</v>
      </c>
      <c r="G129" s="130" t="s">
        <v>92</v>
      </c>
      <c r="H129" s="130" t="s">
        <v>92</v>
      </c>
    </row>
    <row r="130" spans="1:8" s="2" customFormat="1" ht="18.75" customHeight="1">
      <c r="A130" s="30" t="s">
        <v>132</v>
      </c>
      <c r="B130" s="53" t="s">
        <v>133</v>
      </c>
      <c r="C130" s="65">
        <v>22</v>
      </c>
      <c r="D130" s="66">
        <v>24</v>
      </c>
      <c r="E130" s="130" t="s">
        <v>92</v>
      </c>
      <c r="F130" s="130" t="s">
        <v>92</v>
      </c>
      <c r="G130" s="130" t="s">
        <v>92</v>
      </c>
      <c r="H130" s="130" t="s">
        <v>92</v>
      </c>
    </row>
    <row r="131" spans="1:8" s="2" customFormat="1" ht="18.75" customHeight="1">
      <c r="A131" s="30" t="s">
        <v>134</v>
      </c>
      <c r="B131" s="53" t="s">
        <v>135</v>
      </c>
      <c r="C131" s="135">
        <v>468</v>
      </c>
      <c r="D131" s="132">
        <v>486</v>
      </c>
      <c r="E131" s="130" t="s">
        <v>92</v>
      </c>
      <c r="F131" s="130" t="s">
        <v>92</v>
      </c>
      <c r="G131" s="130" t="s">
        <v>92</v>
      </c>
      <c r="H131" s="130" t="s">
        <v>92</v>
      </c>
    </row>
    <row r="132" spans="1:8" s="2" customFormat="1" ht="18.75" customHeight="1">
      <c r="A132" s="55" t="s">
        <v>60</v>
      </c>
      <c r="B132" s="54" t="s">
        <v>136</v>
      </c>
      <c r="C132" s="65">
        <f>C57</f>
        <v>102000</v>
      </c>
      <c r="D132" s="66">
        <f>D57</f>
        <v>102000</v>
      </c>
      <c r="E132" s="130" t="s">
        <v>92</v>
      </c>
      <c r="F132" s="130" t="s">
        <v>92</v>
      </c>
      <c r="G132" s="130" t="s">
        <v>92</v>
      </c>
      <c r="H132" s="130" t="s">
        <v>92</v>
      </c>
    </row>
    <row r="133" spans="1:8" s="2" customFormat="1" ht="18.75" customHeight="1">
      <c r="A133" s="26" t="s">
        <v>132</v>
      </c>
      <c r="B133" s="53" t="s">
        <v>137</v>
      </c>
      <c r="C133" s="135">
        <v>5900</v>
      </c>
      <c r="D133" s="132">
        <v>5900</v>
      </c>
      <c r="E133" s="130" t="s">
        <v>92</v>
      </c>
      <c r="F133" s="130" t="s">
        <v>92</v>
      </c>
      <c r="G133" s="130" t="s">
        <v>92</v>
      </c>
      <c r="H133" s="130" t="s">
        <v>92</v>
      </c>
    </row>
    <row r="134" spans="1:8" s="2" customFormat="1" ht="18.75" customHeight="1">
      <c r="A134" s="26" t="s">
        <v>138</v>
      </c>
      <c r="B134" s="53" t="s">
        <v>139</v>
      </c>
      <c r="C134" s="135">
        <v>96100</v>
      </c>
      <c r="D134" s="132">
        <v>96100</v>
      </c>
      <c r="E134" s="130" t="s">
        <v>92</v>
      </c>
      <c r="F134" s="130" t="s">
        <v>92</v>
      </c>
      <c r="G134" s="130" t="s">
        <v>92</v>
      </c>
      <c r="H134" s="130" t="s">
        <v>92</v>
      </c>
    </row>
    <row r="135" spans="1:8" s="2" customFormat="1" ht="37.5">
      <c r="A135" s="48" t="s">
        <v>140</v>
      </c>
      <c r="B135" s="54" t="s">
        <v>141</v>
      </c>
      <c r="C135" s="136">
        <f t="shared" ref="C135:D137" si="11">(C132/C129)/12*1000</f>
        <v>17346.938775510203</v>
      </c>
      <c r="D135" s="137">
        <f t="shared" si="11"/>
        <v>16666.666666666668</v>
      </c>
      <c r="E135" s="130" t="s">
        <v>92</v>
      </c>
      <c r="F135" s="130" t="s">
        <v>92</v>
      </c>
      <c r="G135" s="130" t="s">
        <v>92</v>
      </c>
      <c r="H135" s="130" t="s">
        <v>92</v>
      </c>
    </row>
    <row r="136" spans="1:8" s="2" customFormat="1" ht="18.75" customHeight="1">
      <c r="A136" s="26" t="s">
        <v>142</v>
      </c>
      <c r="B136" s="53" t="s">
        <v>143</v>
      </c>
      <c r="C136" s="136">
        <f t="shared" si="11"/>
        <v>22348.484848484848</v>
      </c>
      <c r="D136" s="137">
        <f t="shared" si="11"/>
        <v>20486.111111111109</v>
      </c>
      <c r="E136" s="130" t="s">
        <v>92</v>
      </c>
      <c r="F136" s="130" t="s">
        <v>92</v>
      </c>
      <c r="G136" s="130" t="s">
        <v>92</v>
      </c>
      <c r="H136" s="130" t="s">
        <v>92</v>
      </c>
    </row>
    <row r="137" spans="1:8" s="2" customFormat="1" ht="18.75" customHeight="1">
      <c r="A137" s="26" t="s">
        <v>144</v>
      </c>
      <c r="B137" s="53" t="s">
        <v>145</v>
      </c>
      <c r="C137" s="136">
        <f t="shared" si="11"/>
        <v>17111.823361823361</v>
      </c>
      <c r="D137" s="137">
        <f t="shared" si="11"/>
        <v>16478.052126200277</v>
      </c>
      <c r="E137" s="130" t="s">
        <v>92</v>
      </c>
      <c r="F137" s="130" t="s">
        <v>92</v>
      </c>
      <c r="G137" s="130" t="s">
        <v>92</v>
      </c>
      <c r="H137" s="130" t="s">
        <v>92</v>
      </c>
    </row>
    <row r="138" spans="1:8" s="2" customFormat="1" ht="18.75" customHeight="1">
      <c r="A138" s="56"/>
      <c r="C138" s="67"/>
      <c r="D138" s="113"/>
      <c r="E138" s="138"/>
      <c r="F138" s="138"/>
      <c r="G138" s="138"/>
      <c r="H138" s="138"/>
    </row>
    <row r="139" spans="1:8" s="2" customFormat="1" ht="18.75" customHeight="1">
      <c r="A139" s="56"/>
      <c r="C139" s="67"/>
      <c r="D139" s="113"/>
      <c r="E139" s="138"/>
      <c r="F139" s="138"/>
      <c r="G139" s="138"/>
      <c r="H139" s="138"/>
    </row>
    <row r="140" spans="1:8" s="2" customFormat="1" ht="18.75" customHeight="1">
      <c r="A140" s="57" t="s">
        <v>157</v>
      </c>
      <c r="B140" s="58"/>
      <c r="C140" s="171"/>
      <c r="D140" s="171"/>
      <c r="E140" s="139"/>
      <c r="F140" s="172" t="s">
        <v>167</v>
      </c>
      <c r="G140" s="172"/>
      <c r="H140" s="172"/>
    </row>
    <row r="141" spans="1:8" s="2" customFormat="1" ht="18.75" customHeight="1">
      <c r="A141" s="59" t="s">
        <v>146</v>
      </c>
      <c r="B141" s="60"/>
      <c r="C141" s="173"/>
      <c r="D141" s="173"/>
      <c r="E141" s="140"/>
      <c r="F141" s="174" t="s">
        <v>148</v>
      </c>
      <c r="G141" s="174"/>
      <c r="H141" s="174"/>
    </row>
    <row r="142" spans="1:8" s="2" customFormat="1">
      <c r="A142" s="61"/>
      <c r="C142" s="93"/>
      <c r="D142" s="99"/>
      <c r="E142" s="115"/>
      <c r="F142" s="115"/>
      <c r="G142" s="115"/>
      <c r="H142" s="115"/>
    </row>
    <row r="143" spans="1:8" s="2" customFormat="1">
      <c r="A143" s="61"/>
      <c r="C143" s="93"/>
      <c r="D143" s="99"/>
      <c r="E143" s="115"/>
      <c r="F143" s="115"/>
      <c r="G143" s="115"/>
      <c r="H143" s="115"/>
    </row>
    <row r="144" spans="1:8" s="2" customFormat="1">
      <c r="A144" s="61"/>
      <c r="C144" s="93"/>
      <c r="D144" s="99"/>
      <c r="E144" s="115"/>
      <c r="F144" s="115"/>
      <c r="G144" s="115"/>
      <c r="H144" s="115"/>
    </row>
    <row r="145" spans="1:8" s="2" customFormat="1">
      <c r="A145" s="61"/>
      <c r="C145" s="93"/>
      <c r="D145" s="99"/>
      <c r="E145" s="115"/>
      <c r="F145" s="115"/>
      <c r="G145" s="115"/>
      <c r="H145" s="115"/>
    </row>
    <row r="146" spans="1:8" s="2" customFormat="1">
      <c r="A146" s="61"/>
      <c r="C146" s="93"/>
      <c r="D146" s="99"/>
      <c r="E146" s="115"/>
      <c r="F146" s="115"/>
      <c r="G146" s="115"/>
      <c r="H146" s="115"/>
    </row>
    <row r="147" spans="1:8" s="2" customFormat="1">
      <c r="A147" s="61"/>
      <c r="C147" s="93"/>
      <c r="D147" s="99"/>
      <c r="E147" s="115"/>
      <c r="F147" s="115"/>
      <c r="G147" s="115"/>
      <c r="H147" s="115"/>
    </row>
    <row r="148" spans="1:8" s="2" customFormat="1">
      <c r="A148" s="61"/>
      <c r="C148" s="93"/>
      <c r="D148" s="99"/>
      <c r="E148" s="115"/>
      <c r="F148" s="115"/>
      <c r="G148" s="115"/>
      <c r="H148" s="115"/>
    </row>
    <row r="149" spans="1:8" s="2" customFormat="1">
      <c r="A149" s="61"/>
      <c r="C149" s="93"/>
      <c r="D149" s="99"/>
      <c r="E149" s="115"/>
      <c r="F149" s="115"/>
      <c r="G149" s="115"/>
      <c r="H149" s="115"/>
    </row>
    <row r="150" spans="1:8" s="2" customFormat="1">
      <c r="A150" s="61"/>
      <c r="C150" s="93"/>
      <c r="D150" s="99"/>
      <c r="E150" s="115"/>
      <c r="F150" s="115"/>
      <c r="G150" s="115"/>
      <c r="H150" s="115"/>
    </row>
    <row r="151" spans="1:8" s="2" customFormat="1">
      <c r="A151" s="61"/>
      <c r="C151" s="93"/>
      <c r="D151" s="99"/>
      <c r="E151" s="115"/>
      <c r="F151" s="115"/>
      <c r="G151" s="115"/>
      <c r="H151" s="115"/>
    </row>
    <row r="152" spans="1:8" s="2" customFormat="1">
      <c r="A152" s="61"/>
      <c r="C152" s="93"/>
      <c r="D152" s="99"/>
      <c r="E152" s="115"/>
      <c r="F152" s="115"/>
      <c r="G152" s="115"/>
      <c r="H152" s="115"/>
    </row>
    <row r="153" spans="1:8" s="2" customFormat="1">
      <c r="A153" s="61"/>
      <c r="C153" s="93"/>
      <c r="D153" s="99"/>
      <c r="E153" s="115"/>
      <c r="F153" s="115"/>
      <c r="G153" s="115"/>
      <c r="H153" s="115"/>
    </row>
    <row r="154" spans="1:8" s="2" customFormat="1">
      <c r="A154" s="61"/>
      <c r="C154" s="93"/>
      <c r="D154" s="99"/>
      <c r="E154" s="115"/>
      <c r="F154" s="115"/>
      <c r="G154" s="115"/>
      <c r="H154" s="115"/>
    </row>
    <row r="155" spans="1:8" s="2" customFormat="1">
      <c r="A155" s="61"/>
      <c r="C155" s="93"/>
      <c r="D155" s="99"/>
      <c r="E155" s="115"/>
      <c r="F155" s="115"/>
      <c r="G155" s="115"/>
      <c r="H155" s="115"/>
    </row>
    <row r="156" spans="1:8" s="2" customFormat="1">
      <c r="A156" s="61"/>
      <c r="C156" s="93"/>
      <c r="D156" s="99"/>
      <c r="E156" s="115"/>
      <c r="F156" s="115"/>
      <c r="G156" s="115"/>
      <c r="H156" s="115"/>
    </row>
    <row r="157" spans="1:8" s="2" customFormat="1">
      <c r="A157" s="61"/>
      <c r="C157" s="93"/>
      <c r="D157" s="99"/>
      <c r="E157" s="115"/>
      <c r="F157" s="115"/>
      <c r="G157" s="115"/>
      <c r="H157" s="115"/>
    </row>
    <row r="158" spans="1:8" s="2" customFormat="1">
      <c r="A158" s="61"/>
      <c r="C158" s="93"/>
      <c r="D158" s="99"/>
      <c r="E158" s="115"/>
      <c r="F158" s="115"/>
      <c r="G158" s="115"/>
      <c r="H158" s="115"/>
    </row>
    <row r="159" spans="1:8" s="2" customFormat="1">
      <c r="A159" s="61"/>
      <c r="C159" s="93"/>
      <c r="D159" s="99"/>
      <c r="E159" s="115"/>
      <c r="F159" s="115"/>
      <c r="G159" s="115"/>
      <c r="H159" s="115"/>
    </row>
    <row r="160" spans="1:8" s="2" customFormat="1">
      <c r="A160" s="61"/>
      <c r="C160" s="93"/>
      <c r="D160" s="99"/>
      <c r="E160" s="115"/>
      <c r="F160" s="115"/>
      <c r="G160" s="115"/>
      <c r="H160" s="115"/>
    </row>
    <row r="161" spans="1:8" s="2" customFormat="1">
      <c r="A161" s="61"/>
      <c r="C161" s="93"/>
      <c r="D161" s="99"/>
      <c r="E161" s="115"/>
      <c r="F161" s="115"/>
      <c r="G161" s="115"/>
      <c r="H161" s="115"/>
    </row>
    <row r="162" spans="1:8" s="2" customFormat="1">
      <c r="A162" s="61"/>
      <c r="C162" s="93"/>
      <c r="D162" s="99"/>
      <c r="E162" s="115"/>
      <c r="F162" s="115"/>
      <c r="G162" s="115"/>
      <c r="H162" s="115"/>
    </row>
    <row r="163" spans="1:8" s="2" customFormat="1">
      <c r="A163" s="61"/>
      <c r="C163" s="93"/>
      <c r="D163" s="99"/>
      <c r="E163" s="115"/>
      <c r="F163" s="115"/>
      <c r="G163" s="115"/>
      <c r="H163" s="115"/>
    </row>
    <row r="164" spans="1:8" s="2" customFormat="1">
      <c r="A164" s="61"/>
      <c r="C164" s="93"/>
      <c r="D164" s="99"/>
      <c r="E164" s="115"/>
      <c r="F164" s="115"/>
      <c r="G164" s="115"/>
      <c r="H164" s="115"/>
    </row>
    <row r="165" spans="1:8" s="2" customFormat="1">
      <c r="A165" s="61"/>
      <c r="C165" s="93"/>
      <c r="D165" s="99"/>
      <c r="E165" s="115"/>
      <c r="F165" s="115"/>
      <c r="G165" s="115"/>
      <c r="H165" s="115"/>
    </row>
    <row r="166" spans="1:8" s="2" customFormat="1">
      <c r="A166" s="61"/>
      <c r="C166" s="93"/>
      <c r="D166" s="99"/>
      <c r="E166" s="115"/>
      <c r="F166" s="115"/>
      <c r="G166" s="115"/>
      <c r="H166" s="115"/>
    </row>
    <row r="167" spans="1:8" s="2" customFormat="1">
      <c r="A167" s="61"/>
      <c r="C167" s="93"/>
      <c r="D167" s="99"/>
      <c r="E167" s="115"/>
      <c r="F167" s="115"/>
      <c r="G167" s="115"/>
      <c r="H167" s="115"/>
    </row>
    <row r="168" spans="1:8" s="2" customFormat="1">
      <c r="A168" s="61"/>
      <c r="C168" s="93"/>
      <c r="D168" s="99"/>
      <c r="E168" s="115"/>
      <c r="F168" s="115"/>
      <c r="G168" s="115"/>
      <c r="H168" s="115"/>
    </row>
    <row r="169" spans="1:8" s="2" customFormat="1">
      <c r="A169" s="61"/>
      <c r="C169" s="93"/>
      <c r="D169" s="99"/>
      <c r="E169" s="115"/>
      <c r="F169" s="115"/>
      <c r="G169" s="115"/>
      <c r="H169" s="115"/>
    </row>
    <row r="170" spans="1:8" s="2" customFormat="1">
      <c r="A170" s="61"/>
      <c r="C170" s="93"/>
      <c r="D170" s="99"/>
      <c r="E170" s="115"/>
      <c r="F170" s="115"/>
      <c r="G170" s="115"/>
      <c r="H170" s="115"/>
    </row>
    <row r="171" spans="1:8" s="2" customFormat="1">
      <c r="A171" s="61"/>
      <c r="C171" s="93"/>
      <c r="D171" s="99"/>
      <c r="E171" s="115"/>
      <c r="F171" s="115"/>
      <c r="G171" s="115"/>
      <c r="H171" s="115"/>
    </row>
    <row r="172" spans="1:8" s="2" customFormat="1">
      <c r="A172" s="61"/>
      <c r="C172" s="93"/>
      <c r="D172" s="99"/>
      <c r="E172" s="115"/>
      <c r="F172" s="115"/>
      <c r="G172" s="115"/>
      <c r="H172" s="115"/>
    </row>
    <row r="173" spans="1:8" s="2" customFormat="1">
      <c r="A173" s="61"/>
      <c r="C173" s="93"/>
      <c r="D173" s="99"/>
      <c r="E173" s="115"/>
      <c r="F173" s="115"/>
      <c r="G173" s="115"/>
      <c r="H173" s="115"/>
    </row>
    <row r="174" spans="1:8" s="2" customFormat="1">
      <c r="A174" s="61"/>
      <c r="C174" s="93"/>
      <c r="D174" s="99"/>
      <c r="E174" s="115"/>
      <c r="F174" s="115"/>
      <c r="G174" s="115"/>
      <c r="H174" s="115"/>
    </row>
    <row r="175" spans="1:8" s="2" customFormat="1">
      <c r="A175" s="61"/>
      <c r="C175" s="93"/>
      <c r="D175" s="99"/>
      <c r="E175" s="115"/>
      <c r="F175" s="115"/>
      <c r="G175" s="115"/>
      <c r="H175" s="115"/>
    </row>
    <row r="176" spans="1:8" s="2" customFormat="1">
      <c r="A176" s="61"/>
      <c r="C176" s="93"/>
      <c r="D176" s="99"/>
      <c r="E176" s="115"/>
      <c r="F176" s="115"/>
      <c r="G176" s="115"/>
      <c r="H176" s="115"/>
    </row>
    <row r="177" spans="1:8" s="2" customFormat="1">
      <c r="A177" s="61"/>
      <c r="C177" s="93"/>
      <c r="D177" s="99"/>
      <c r="E177" s="115"/>
      <c r="F177" s="115"/>
      <c r="G177" s="115"/>
      <c r="H177" s="115"/>
    </row>
    <row r="178" spans="1:8" s="2" customFormat="1">
      <c r="A178" s="61"/>
      <c r="C178" s="93"/>
      <c r="D178" s="99"/>
      <c r="E178" s="115"/>
      <c r="F178" s="115"/>
      <c r="G178" s="115"/>
      <c r="H178" s="115"/>
    </row>
    <row r="179" spans="1:8" s="2" customFormat="1">
      <c r="A179" s="61"/>
      <c r="C179" s="93"/>
      <c r="D179" s="99"/>
      <c r="E179" s="115"/>
      <c r="F179" s="115"/>
      <c r="G179" s="115"/>
      <c r="H179" s="115"/>
    </row>
    <row r="180" spans="1:8" s="2" customFormat="1">
      <c r="A180" s="61"/>
      <c r="C180" s="93"/>
      <c r="D180" s="99"/>
      <c r="E180" s="115"/>
      <c r="F180" s="115"/>
      <c r="G180" s="115"/>
      <c r="H180" s="115"/>
    </row>
    <row r="181" spans="1:8" s="2" customFormat="1">
      <c r="A181" s="61"/>
      <c r="C181" s="93"/>
      <c r="D181" s="99"/>
      <c r="E181" s="115"/>
      <c r="F181" s="115"/>
      <c r="G181" s="115"/>
      <c r="H181" s="115"/>
    </row>
    <row r="182" spans="1:8" s="2" customFormat="1">
      <c r="A182" s="61"/>
      <c r="C182" s="93"/>
      <c r="D182" s="99"/>
      <c r="E182" s="115"/>
      <c r="F182" s="115"/>
      <c r="G182" s="115"/>
      <c r="H182" s="115"/>
    </row>
    <row r="183" spans="1:8" s="2" customFormat="1">
      <c r="A183" s="61"/>
      <c r="C183" s="93"/>
      <c r="D183" s="99"/>
      <c r="E183" s="115"/>
      <c r="F183" s="115"/>
      <c r="G183" s="115"/>
      <c r="H183" s="115"/>
    </row>
    <row r="184" spans="1:8" s="2" customFormat="1">
      <c r="A184" s="61"/>
      <c r="C184" s="93"/>
      <c r="D184" s="99"/>
      <c r="E184" s="115"/>
      <c r="F184" s="115"/>
      <c r="G184" s="115"/>
      <c r="H184" s="115"/>
    </row>
    <row r="185" spans="1:8" s="2" customFormat="1">
      <c r="A185" s="61"/>
      <c r="C185" s="93"/>
      <c r="D185" s="99"/>
      <c r="E185" s="115"/>
      <c r="F185" s="115"/>
      <c r="G185" s="115"/>
      <c r="H185" s="115"/>
    </row>
    <row r="186" spans="1:8" s="2" customFormat="1">
      <c r="A186" s="61"/>
      <c r="C186" s="93"/>
      <c r="D186" s="99"/>
      <c r="E186" s="115"/>
      <c r="F186" s="115"/>
      <c r="G186" s="115"/>
      <c r="H186" s="115"/>
    </row>
    <row r="187" spans="1:8" s="2" customFormat="1">
      <c r="A187" s="61"/>
      <c r="C187" s="93"/>
      <c r="D187" s="99"/>
      <c r="E187" s="115"/>
      <c r="F187" s="115"/>
      <c r="G187" s="115"/>
      <c r="H187" s="115"/>
    </row>
    <row r="188" spans="1:8" s="2" customFormat="1">
      <c r="A188" s="61"/>
      <c r="C188" s="93"/>
      <c r="D188" s="99"/>
      <c r="E188" s="115"/>
      <c r="F188" s="115"/>
      <c r="G188" s="115"/>
      <c r="H188" s="115"/>
    </row>
    <row r="189" spans="1:8" s="2" customFormat="1">
      <c r="A189" s="61"/>
      <c r="C189" s="93"/>
      <c r="D189" s="99"/>
      <c r="E189" s="115"/>
      <c r="F189" s="115"/>
      <c r="G189" s="115"/>
      <c r="H189" s="115"/>
    </row>
    <row r="190" spans="1:8" s="2" customFormat="1">
      <c r="A190" s="61"/>
      <c r="C190" s="93"/>
      <c r="D190" s="99"/>
      <c r="E190" s="115"/>
      <c r="F190" s="115"/>
      <c r="G190" s="115"/>
      <c r="H190" s="115"/>
    </row>
    <row r="191" spans="1:8" s="2" customFormat="1">
      <c r="A191" s="61"/>
      <c r="C191" s="93"/>
      <c r="D191" s="99"/>
      <c r="E191" s="115"/>
      <c r="F191" s="115"/>
      <c r="G191" s="115"/>
      <c r="H191" s="115"/>
    </row>
    <row r="192" spans="1:8" s="2" customFormat="1">
      <c r="A192" s="61"/>
      <c r="C192" s="93"/>
      <c r="D192" s="99"/>
      <c r="E192" s="115"/>
      <c r="F192" s="115"/>
      <c r="G192" s="115"/>
      <c r="H192" s="115"/>
    </row>
    <row r="193" spans="1:8" s="2" customFormat="1">
      <c r="A193" s="61"/>
      <c r="C193" s="93"/>
      <c r="D193" s="99"/>
      <c r="E193" s="115"/>
      <c r="F193" s="115"/>
      <c r="G193" s="115"/>
      <c r="H193" s="115"/>
    </row>
    <row r="194" spans="1:8" s="2" customFormat="1">
      <c r="A194" s="61"/>
      <c r="C194" s="93"/>
      <c r="D194" s="99"/>
      <c r="E194" s="115"/>
      <c r="F194" s="115"/>
      <c r="G194" s="115"/>
      <c r="H194" s="115"/>
    </row>
    <row r="195" spans="1:8" s="2" customFormat="1">
      <c r="A195" s="61"/>
      <c r="C195" s="93"/>
      <c r="D195" s="99"/>
      <c r="E195" s="115"/>
      <c r="F195" s="115"/>
      <c r="G195" s="115"/>
      <c r="H195" s="115"/>
    </row>
    <row r="196" spans="1:8" s="2" customFormat="1">
      <c r="A196" s="61"/>
      <c r="C196" s="93"/>
      <c r="D196" s="99"/>
      <c r="E196" s="115"/>
      <c r="F196" s="115"/>
      <c r="G196" s="115"/>
      <c r="H196" s="115"/>
    </row>
    <row r="197" spans="1:8" s="2" customFormat="1">
      <c r="A197" s="61"/>
      <c r="C197" s="93"/>
      <c r="D197" s="99"/>
      <c r="E197" s="115"/>
      <c r="F197" s="115"/>
      <c r="G197" s="115"/>
      <c r="H197" s="115"/>
    </row>
    <row r="198" spans="1:8" s="2" customFormat="1">
      <c r="A198" s="61"/>
      <c r="C198" s="93"/>
      <c r="D198" s="99"/>
      <c r="E198" s="115"/>
      <c r="F198" s="115"/>
      <c r="G198" s="115"/>
      <c r="H198" s="115"/>
    </row>
    <row r="199" spans="1:8" s="2" customFormat="1">
      <c r="A199" s="61"/>
      <c r="C199" s="93"/>
      <c r="D199" s="99"/>
      <c r="E199" s="115"/>
      <c r="F199" s="115"/>
      <c r="G199" s="115"/>
      <c r="H199" s="115"/>
    </row>
    <row r="200" spans="1:8" s="2" customFormat="1">
      <c r="A200" s="61"/>
      <c r="C200" s="93"/>
      <c r="D200" s="99"/>
      <c r="E200" s="115"/>
      <c r="F200" s="115"/>
      <c r="G200" s="115"/>
      <c r="H200" s="115"/>
    </row>
    <row r="201" spans="1:8" s="2" customFormat="1">
      <c r="A201" s="61"/>
      <c r="C201" s="93"/>
      <c r="D201" s="99"/>
      <c r="E201" s="115"/>
      <c r="F201" s="115"/>
      <c r="G201" s="115"/>
      <c r="H201" s="115"/>
    </row>
    <row r="202" spans="1:8" s="2" customFormat="1">
      <c r="A202" s="61"/>
      <c r="C202" s="93"/>
      <c r="D202" s="99"/>
      <c r="E202" s="115"/>
      <c r="F202" s="115"/>
      <c r="G202" s="115"/>
      <c r="H202" s="115"/>
    </row>
    <row r="203" spans="1:8" s="2" customFormat="1">
      <c r="A203" s="61"/>
      <c r="C203" s="93"/>
      <c r="D203" s="99"/>
      <c r="E203" s="115"/>
      <c r="F203" s="115"/>
      <c r="G203" s="115"/>
      <c r="H203" s="115"/>
    </row>
    <row r="204" spans="1:8" s="2" customFormat="1">
      <c r="A204" s="61"/>
      <c r="C204" s="93"/>
      <c r="D204" s="99"/>
      <c r="E204" s="115"/>
      <c r="F204" s="115"/>
      <c r="G204" s="115"/>
      <c r="H204" s="115"/>
    </row>
    <row r="205" spans="1:8" s="2" customFormat="1">
      <c r="A205" s="61"/>
      <c r="C205" s="93"/>
      <c r="D205" s="99"/>
      <c r="E205" s="115"/>
      <c r="F205" s="115"/>
      <c r="G205" s="115"/>
      <c r="H205" s="115"/>
    </row>
    <row r="206" spans="1:8" s="2" customFormat="1">
      <c r="A206" s="61"/>
      <c r="C206" s="93"/>
      <c r="D206" s="99"/>
      <c r="E206" s="115"/>
      <c r="F206" s="115"/>
      <c r="G206" s="115"/>
      <c r="H206" s="115"/>
    </row>
    <row r="207" spans="1:8" s="2" customFormat="1">
      <c r="A207" s="61"/>
      <c r="C207" s="93"/>
      <c r="D207" s="99"/>
      <c r="E207" s="115"/>
      <c r="F207" s="115"/>
      <c r="G207" s="115"/>
      <c r="H207" s="115"/>
    </row>
    <row r="208" spans="1:8" s="2" customFormat="1">
      <c r="A208" s="61"/>
      <c r="C208" s="93"/>
      <c r="D208" s="99"/>
      <c r="E208" s="115"/>
      <c r="F208" s="115"/>
      <c r="G208" s="115"/>
      <c r="H208" s="115"/>
    </row>
    <row r="209" spans="1:8" s="2" customFormat="1">
      <c r="A209" s="61"/>
      <c r="C209" s="93"/>
      <c r="D209" s="99"/>
      <c r="E209" s="115"/>
      <c r="F209" s="115"/>
      <c r="G209" s="115"/>
      <c r="H209" s="115"/>
    </row>
    <row r="210" spans="1:8" s="2" customFormat="1">
      <c r="A210" s="61"/>
      <c r="C210" s="93"/>
      <c r="D210" s="99"/>
      <c r="E210" s="115"/>
      <c r="F210" s="115"/>
      <c r="G210" s="115"/>
      <c r="H210" s="115"/>
    </row>
    <row r="211" spans="1:8" s="2" customFormat="1">
      <c r="A211" s="61"/>
      <c r="C211" s="93"/>
      <c r="D211" s="99"/>
      <c r="E211" s="115"/>
      <c r="F211" s="115"/>
      <c r="G211" s="115"/>
      <c r="H211" s="115"/>
    </row>
    <row r="212" spans="1:8" s="2" customFormat="1">
      <c r="A212" s="61"/>
      <c r="C212" s="93"/>
      <c r="D212" s="99"/>
      <c r="E212" s="115"/>
      <c r="F212" s="115"/>
      <c r="G212" s="115"/>
      <c r="H212" s="115"/>
    </row>
    <row r="213" spans="1:8" s="2" customFormat="1">
      <c r="A213" s="61"/>
      <c r="C213" s="93"/>
      <c r="D213" s="99"/>
      <c r="E213" s="115"/>
      <c r="F213" s="115"/>
      <c r="G213" s="115"/>
      <c r="H213" s="115"/>
    </row>
    <row r="214" spans="1:8" s="2" customFormat="1">
      <c r="A214" s="61"/>
      <c r="C214" s="93"/>
      <c r="D214" s="99"/>
      <c r="E214" s="115"/>
      <c r="F214" s="115"/>
      <c r="G214" s="115"/>
      <c r="H214" s="115"/>
    </row>
    <row r="215" spans="1:8" s="2" customFormat="1">
      <c r="A215" s="61"/>
      <c r="C215" s="93"/>
      <c r="D215" s="99"/>
      <c r="E215" s="115"/>
      <c r="F215" s="115"/>
      <c r="G215" s="115"/>
      <c r="H215" s="115"/>
    </row>
    <row r="216" spans="1:8" s="2" customFormat="1">
      <c r="A216" s="61"/>
      <c r="C216" s="93"/>
      <c r="D216" s="99"/>
      <c r="E216" s="115"/>
      <c r="F216" s="115"/>
      <c r="G216" s="115"/>
      <c r="H216" s="115"/>
    </row>
    <row r="217" spans="1:8" s="2" customFormat="1">
      <c r="A217" s="61"/>
      <c r="C217" s="93"/>
      <c r="D217" s="99"/>
      <c r="E217" s="115"/>
      <c r="F217" s="115"/>
      <c r="G217" s="115"/>
      <c r="H217" s="115"/>
    </row>
    <row r="218" spans="1:8" s="2" customFormat="1">
      <c r="A218" s="61"/>
      <c r="C218" s="93"/>
      <c r="D218" s="99"/>
      <c r="E218" s="115"/>
      <c r="F218" s="115"/>
      <c r="G218" s="115"/>
      <c r="H218" s="115"/>
    </row>
    <row r="219" spans="1:8" s="2" customFormat="1">
      <c r="A219" s="61"/>
      <c r="C219" s="93"/>
      <c r="D219" s="99"/>
      <c r="E219" s="115"/>
      <c r="F219" s="115"/>
      <c r="G219" s="115"/>
      <c r="H219" s="115"/>
    </row>
    <row r="220" spans="1:8" s="2" customFormat="1">
      <c r="A220" s="61"/>
      <c r="C220" s="93"/>
      <c r="D220" s="99"/>
      <c r="E220" s="115"/>
      <c r="F220" s="115"/>
      <c r="G220" s="115"/>
      <c r="H220" s="115"/>
    </row>
    <row r="221" spans="1:8" s="2" customFormat="1">
      <c r="A221" s="61"/>
      <c r="C221" s="93"/>
      <c r="D221" s="99"/>
      <c r="E221" s="115"/>
      <c r="F221" s="115"/>
      <c r="G221" s="115"/>
      <c r="H221" s="115"/>
    </row>
    <row r="222" spans="1:8" s="2" customFormat="1">
      <c r="A222" s="61"/>
      <c r="C222" s="93"/>
      <c r="D222" s="99"/>
      <c r="E222" s="115"/>
      <c r="F222" s="115"/>
      <c r="G222" s="115"/>
      <c r="H222" s="115"/>
    </row>
    <row r="223" spans="1:8" s="2" customFormat="1">
      <c r="A223" s="61"/>
      <c r="C223" s="93"/>
      <c r="D223" s="99"/>
      <c r="E223" s="115"/>
      <c r="F223" s="115"/>
      <c r="G223" s="115"/>
      <c r="H223" s="115"/>
    </row>
    <row r="224" spans="1:8" s="2" customFormat="1">
      <c r="A224" s="61"/>
      <c r="C224" s="93"/>
      <c r="D224" s="99"/>
      <c r="E224" s="115"/>
      <c r="F224" s="115"/>
      <c r="G224" s="115"/>
      <c r="H224" s="115"/>
    </row>
    <row r="225" spans="1:8" s="2" customFormat="1">
      <c r="A225" s="61"/>
      <c r="C225" s="93"/>
      <c r="D225" s="99"/>
      <c r="E225" s="115"/>
      <c r="F225" s="115"/>
      <c r="G225" s="115"/>
      <c r="H225" s="115"/>
    </row>
    <row r="226" spans="1:8" s="2" customFormat="1">
      <c r="A226" s="61"/>
      <c r="C226" s="93"/>
      <c r="D226" s="99"/>
      <c r="E226" s="115"/>
      <c r="F226" s="115"/>
      <c r="G226" s="115"/>
      <c r="H226" s="115"/>
    </row>
    <row r="227" spans="1:8" s="2" customFormat="1">
      <c r="A227" s="61"/>
      <c r="C227" s="93"/>
      <c r="D227" s="99"/>
      <c r="E227" s="115"/>
      <c r="F227" s="115"/>
      <c r="G227" s="115"/>
      <c r="H227" s="115"/>
    </row>
    <row r="228" spans="1:8" s="2" customFormat="1">
      <c r="A228" s="61"/>
      <c r="C228" s="93"/>
      <c r="D228" s="99"/>
      <c r="E228" s="115"/>
      <c r="F228" s="115"/>
      <c r="G228" s="115"/>
      <c r="H228" s="115"/>
    </row>
    <row r="229" spans="1:8" s="2" customFormat="1">
      <c r="A229" s="61"/>
      <c r="C229" s="93"/>
      <c r="D229" s="99"/>
      <c r="E229" s="115"/>
      <c r="F229" s="115"/>
      <c r="G229" s="115"/>
      <c r="H229" s="115"/>
    </row>
    <row r="230" spans="1:8" s="2" customFormat="1">
      <c r="A230" s="61"/>
      <c r="C230" s="93"/>
      <c r="D230" s="99"/>
      <c r="E230" s="115"/>
      <c r="F230" s="115"/>
      <c r="G230" s="115"/>
      <c r="H230" s="115"/>
    </row>
    <row r="231" spans="1:8" s="2" customFormat="1">
      <c r="A231" s="61"/>
      <c r="C231" s="93"/>
      <c r="D231" s="99"/>
      <c r="E231" s="115"/>
      <c r="F231" s="115"/>
      <c r="G231" s="115"/>
      <c r="H231" s="115"/>
    </row>
    <row r="232" spans="1:8" s="2" customFormat="1">
      <c r="A232" s="61"/>
      <c r="C232" s="93"/>
      <c r="D232" s="99"/>
      <c r="E232" s="115"/>
      <c r="F232" s="115"/>
      <c r="G232" s="115"/>
      <c r="H232" s="115"/>
    </row>
    <row r="233" spans="1:8" s="2" customFormat="1">
      <c r="A233" s="61"/>
      <c r="C233" s="93"/>
      <c r="D233" s="99"/>
      <c r="E233" s="115"/>
      <c r="F233" s="115"/>
      <c r="G233" s="115"/>
      <c r="H233" s="115"/>
    </row>
    <row r="234" spans="1:8" s="2" customFormat="1">
      <c r="A234" s="61"/>
      <c r="C234" s="93"/>
      <c r="D234" s="99"/>
      <c r="E234" s="115"/>
      <c r="F234" s="115"/>
      <c r="G234" s="115"/>
      <c r="H234" s="115"/>
    </row>
    <row r="235" spans="1:8" s="2" customFormat="1">
      <c r="A235" s="61"/>
      <c r="C235" s="93"/>
      <c r="D235" s="99"/>
      <c r="E235" s="115"/>
      <c r="F235" s="115"/>
      <c r="G235" s="115"/>
      <c r="H235" s="115"/>
    </row>
    <row r="236" spans="1:8" s="2" customFormat="1">
      <c r="A236" s="61"/>
      <c r="C236" s="93"/>
      <c r="D236" s="99"/>
      <c r="E236" s="115"/>
      <c r="F236" s="115"/>
      <c r="G236" s="115"/>
      <c r="H236" s="115"/>
    </row>
    <row r="237" spans="1:8" s="2" customFormat="1">
      <c r="A237" s="61"/>
      <c r="C237" s="93"/>
      <c r="D237" s="99"/>
      <c r="E237" s="115"/>
      <c r="F237" s="115"/>
      <c r="G237" s="115"/>
      <c r="H237" s="115"/>
    </row>
    <row r="238" spans="1:8" s="2" customFormat="1">
      <c r="A238" s="61"/>
      <c r="C238" s="93"/>
      <c r="D238" s="99"/>
      <c r="E238" s="115"/>
      <c r="F238" s="115"/>
      <c r="G238" s="115"/>
      <c r="H238" s="115"/>
    </row>
    <row r="239" spans="1:8" s="2" customFormat="1">
      <c r="A239" s="61"/>
      <c r="C239" s="93"/>
      <c r="D239" s="99"/>
      <c r="E239" s="115"/>
      <c r="F239" s="115"/>
      <c r="G239" s="115"/>
      <c r="H239" s="115"/>
    </row>
    <row r="240" spans="1:8" s="2" customFormat="1">
      <c r="A240" s="61"/>
      <c r="C240" s="93"/>
      <c r="D240" s="99"/>
      <c r="E240" s="115"/>
      <c r="F240" s="115"/>
      <c r="G240" s="115"/>
      <c r="H240" s="115"/>
    </row>
    <row r="241" spans="1:8" s="2" customFormat="1">
      <c r="A241" s="61"/>
      <c r="C241" s="93"/>
      <c r="D241" s="99"/>
      <c r="E241" s="115"/>
      <c r="F241" s="115"/>
      <c r="G241" s="115"/>
      <c r="H241" s="115"/>
    </row>
    <row r="242" spans="1:8" s="2" customFormat="1">
      <c r="A242" s="61"/>
      <c r="C242" s="93"/>
      <c r="D242" s="99"/>
      <c r="E242" s="115"/>
      <c r="F242" s="115"/>
      <c r="G242" s="115"/>
      <c r="H242" s="115"/>
    </row>
    <row r="243" spans="1:8" s="2" customFormat="1">
      <c r="A243" s="61"/>
      <c r="C243" s="93"/>
      <c r="D243" s="99"/>
      <c r="E243" s="115"/>
      <c r="F243" s="115"/>
      <c r="G243" s="115"/>
      <c r="H243" s="115"/>
    </row>
    <row r="244" spans="1:8" s="2" customFormat="1">
      <c r="A244" s="61"/>
      <c r="C244" s="93"/>
      <c r="D244" s="99"/>
      <c r="E244" s="115"/>
      <c r="F244" s="115"/>
      <c r="G244" s="115"/>
      <c r="H244" s="115"/>
    </row>
    <row r="245" spans="1:8" s="2" customFormat="1">
      <c r="A245" s="61"/>
      <c r="C245" s="93"/>
      <c r="D245" s="99"/>
      <c r="E245" s="115"/>
      <c r="F245" s="115"/>
      <c r="G245" s="115"/>
      <c r="H245" s="115"/>
    </row>
    <row r="246" spans="1:8" s="2" customFormat="1">
      <c r="A246" s="61"/>
      <c r="C246" s="93"/>
      <c r="D246" s="99"/>
      <c r="E246" s="115"/>
      <c r="F246" s="115"/>
      <c r="G246" s="115"/>
      <c r="H246" s="115"/>
    </row>
    <row r="247" spans="1:8" s="2" customFormat="1">
      <c r="A247" s="61"/>
      <c r="C247" s="93"/>
      <c r="D247" s="99"/>
      <c r="E247" s="115"/>
      <c r="F247" s="115"/>
      <c r="G247" s="115"/>
      <c r="H247" s="115"/>
    </row>
    <row r="248" spans="1:8" s="2" customFormat="1">
      <c r="A248" s="61"/>
      <c r="C248" s="93"/>
      <c r="D248" s="99"/>
      <c r="E248" s="115"/>
      <c r="F248" s="115"/>
      <c r="G248" s="115"/>
      <c r="H248" s="115"/>
    </row>
    <row r="249" spans="1:8" s="2" customFormat="1">
      <c r="A249" s="61"/>
      <c r="C249" s="93"/>
      <c r="D249" s="99"/>
      <c r="E249" s="115"/>
      <c r="F249" s="115"/>
      <c r="G249" s="115"/>
      <c r="H249" s="115"/>
    </row>
    <row r="250" spans="1:8" s="2" customFormat="1">
      <c r="A250" s="61"/>
      <c r="C250" s="93"/>
      <c r="D250" s="99"/>
      <c r="E250" s="115"/>
      <c r="F250" s="115"/>
      <c r="G250" s="115"/>
      <c r="H250" s="115"/>
    </row>
    <row r="251" spans="1:8" s="2" customFormat="1">
      <c r="A251" s="61"/>
      <c r="C251" s="93"/>
      <c r="D251" s="99"/>
      <c r="E251" s="115"/>
      <c r="F251" s="115"/>
      <c r="G251" s="115"/>
      <c r="H251" s="115"/>
    </row>
    <row r="252" spans="1:8" s="2" customFormat="1">
      <c r="A252" s="61"/>
      <c r="C252" s="93"/>
      <c r="D252" s="99"/>
      <c r="E252" s="115"/>
      <c r="F252" s="115"/>
      <c r="G252" s="115"/>
      <c r="H252" s="115"/>
    </row>
    <row r="253" spans="1:8" s="2" customFormat="1">
      <c r="A253" s="61"/>
      <c r="C253" s="93"/>
      <c r="D253" s="99"/>
      <c r="E253" s="115"/>
      <c r="F253" s="115"/>
      <c r="G253" s="115"/>
      <c r="H253" s="115"/>
    </row>
    <row r="254" spans="1:8" s="2" customFormat="1">
      <c r="A254" s="61"/>
      <c r="C254" s="93"/>
      <c r="D254" s="99"/>
      <c r="E254" s="115"/>
      <c r="F254" s="115"/>
      <c r="G254" s="115"/>
      <c r="H254" s="115"/>
    </row>
    <row r="255" spans="1:8" s="2" customFormat="1">
      <c r="A255" s="61"/>
      <c r="C255" s="93"/>
      <c r="D255" s="99"/>
      <c r="E255" s="115"/>
      <c r="F255" s="115"/>
      <c r="G255" s="115"/>
      <c r="H255" s="115"/>
    </row>
    <row r="256" spans="1:8" s="2" customFormat="1">
      <c r="A256" s="61"/>
      <c r="C256" s="93"/>
      <c r="D256" s="99"/>
      <c r="E256" s="115"/>
      <c r="F256" s="115"/>
      <c r="G256" s="115"/>
      <c r="H256" s="115"/>
    </row>
    <row r="257" spans="1:8" s="2" customFormat="1">
      <c r="A257" s="61"/>
      <c r="C257" s="93"/>
      <c r="D257" s="99"/>
      <c r="E257" s="115"/>
      <c r="F257" s="115"/>
      <c r="G257" s="115"/>
      <c r="H257" s="115"/>
    </row>
    <row r="258" spans="1:8" s="2" customFormat="1">
      <c r="A258" s="61"/>
      <c r="C258" s="93"/>
      <c r="D258" s="99"/>
      <c r="E258" s="115"/>
      <c r="F258" s="115"/>
      <c r="G258" s="115"/>
      <c r="H258" s="115"/>
    </row>
    <row r="259" spans="1:8" s="2" customFormat="1">
      <c r="A259" s="61"/>
      <c r="C259" s="93"/>
      <c r="D259" s="99"/>
      <c r="E259" s="115"/>
      <c r="F259" s="115"/>
      <c r="G259" s="115"/>
      <c r="H259" s="115"/>
    </row>
    <row r="260" spans="1:8" s="2" customFormat="1">
      <c r="A260" s="61"/>
      <c r="C260" s="93"/>
      <c r="D260" s="99"/>
      <c r="E260" s="115"/>
      <c r="F260" s="115"/>
      <c r="G260" s="115"/>
      <c r="H260" s="115"/>
    </row>
    <row r="261" spans="1:8" s="2" customFormat="1">
      <c r="A261" s="61"/>
      <c r="C261" s="93"/>
      <c r="D261" s="99"/>
      <c r="E261" s="115"/>
      <c r="F261" s="115"/>
      <c r="G261" s="115"/>
      <c r="H261" s="115"/>
    </row>
    <row r="262" spans="1:8" s="2" customFormat="1">
      <c r="A262" s="61"/>
      <c r="C262" s="93"/>
      <c r="D262" s="99"/>
      <c r="E262" s="115"/>
      <c r="F262" s="115"/>
      <c r="G262" s="115"/>
      <c r="H262" s="115"/>
    </row>
    <row r="263" spans="1:8" s="2" customFormat="1">
      <c r="A263" s="61"/>
      <c r="C263" s="93"/>
      <c r="D263" s="99"/>
      <c r="E263" s="115"/>
      <c r="F263" s="115"/>
      <c r="G263" s="115"/>
      <c r="H263" s="115"/>
    </row>
    <row r="264" spans="1:8" s="2" customFormat="1">
      <c r="A264" s="61"/>
      <c r="C264" s="93"/>
      <c r="D264" s="99"/>
      <c r="E264" s="115"/>
      <c r="F264" s="115"/>
      <c r="G264" s="115"/>
      <c r="H264" s="115"/>
    </row>
    <row r="265" spans="1:8" s="2" customFormat="1">
      <c r="A265" s="61"/>
      <c r="C265" s="93"/>
      <c r="D265" s="99"/>
      <c r="E265" s="115"/>
      <c r="F265" s="115"/>
      <c r="G265" s="115"/>
      <c r="H265" s="115"/>
    </row>
    <row r="266" spans="1:8" s="2" customFormat="1">
      <c r="A266" s="61"/>
      <c r="C266" s="93"/>
      <c r="D266" s="99"/>
      <c r="E266" s="115"/>
      <c r="F266" s="115"/>
      <c r="G266" s="115"/>
      <c r="H266" s="115"/>
    </row>
    <row r="267" spans="1:8" s="2" customFormat="1">
      <c r="A267" s="61"/>
      <c r="C267" s="93"/>
      <c r="D267" s="99"/>
      <c r="E267" s="115"/>
      <c r="F267" s="115"/>
      <c r="G267" s="115"/>
      <c r="H267" s="115"/>
    </row>
    <row r="268" spans="1:8" s="2" customFormat="1">
      <c r="A268" s="61"/>
      <c r="C268" s="93"/>
      <c r="D268" s="99"/>
      <c r="E268" s="115"/>
      <c r="F268" s="115"/>
      <c r="G268" s="115"/>
      <c r="H268" s="115"/>
    </row>
    <row r="269" spans="1:8" s="2" customFormat="1">
      <c r="A269" s="61"/>
      <c r="C269" s="93"/>
      <c r="D269" s="99"/>
      <c r="E269" s="115"/>
      <c r="F269" s="115"/>
      <c r="G269" s="115"/>
      <c r="H269" s="115"/>
    </row>
    <row r="270" spans="1:8" s="2" customFormat="1">
      <c r="A270" s="61"/>
      <c r="C270" s="93"/>
      <c r="D270" s="99"/>
      <c r="E270" s="115"/>
      <c r="F270" s="115"/>
      <c r="G270" s="115"/>
      <c r="H270" s="115"/>
    </row>
    <row r="271" spans="1:8" s="2" customFormat="1">
      <c r="A271" s="61"/>
      <c r="C271" s="93"/>
      <c r="D271" s="99"/>
      <c r="E271" s="115"/>
      <c r="F271" s="115"/>
      <c r="G271" s="115"/>
      <c r="H271" s="115"/>
    </row>
    <row r="272" spans="1:8" s="2" customFormat="1">
      <c r="A272" s="61"/>
      <c r="C272" s="93"/>
      <c r="D272" s="99"/>
      <c r="E272" s="115"/>
      <c r="F272" s="115"/>
      <c r="G272" s="115"/>
      <c r="H272" s="115"/>
    </row>
    <row r="273" spans="1:8" s="2" customFormat="1">
      <c r="A273" s="61"/>
      <c r="C273" s="93"/>
      <c r="D273" s="99"/>
      <c r="E273" s="115"/>
      <c r="F273" s="115"/>
      <c r="G273" s="115"/>
      <c r="H273" s="115"/>
    </row>
    <row r="274" spans="1:8" s="2" customFormat="1">
      <c r="A274" s="61"/>
      <c r="C274" s="93"/>
      <c r="D274" s="99"/>
      <c r="E274" s="115"/>
      <c r="F274" s="115"/>
      <c r="G274" s="115"/>
      <c r="H274" s="115"/>
    </row>
    <row r="275" spans="1:8" s="2" customFormat="1">
      <c r="A275" s="61"/>
      <c r="C275" s="93"/>
      <c r="D275" s="99"/>
      <c r="E275" s="115"/>
      <c r="F275" s="115"/>
      <c r="G275" s="115"/>
      <c r="H275" s="115"/>
    </row>
    <row r="276" spans="1:8" s="2" customFormat="1">
      <c r="A276" s="61"/>
      <c r="C276" s="93"/>
      <c r="D276" s="99"/>
      <c r="E276" s="115"/>
      <c r="F276" s="115"/>
      <c r="G276" s="115"/>
      <c r="H276" s="115"/>
    </row>
    <row r="277" spans="1:8" s="2" customFormat="1">
      <c r="A277" s="61"/>
      <c r="C277" s="93"/>
      <c r="D277" s="99"/>
      <c r="E277" s="115"/>
      <c r="F277" s="115"/>
      <c r="G277" s="115"/>
      <c r="H277" s="115"/>
    </row>
    <row r="278" spans="1:8" s="2" customFormat="1">
      <c r="A278" s="61"/>
      <c r="C278" s="93"/>
      <c r="D278" s="99"/>
      <c r="E278" s="115"/>
      <c r="F278" s="115"/>
      <c r="G278" s="115"/>
      <c r="H278" s="115"/>
    </row>
    <row r="279" spans="1:8" s="2" customFormat="1">
      <c r="A279" s="61"/>
      <c r="C279" s="93"/>
      <c r="D279" s="99"/>
      <c r="E279" s="115"/>
      <c r="F279" s="115"/>
      <c r="G279" s="115"/>
      <c r="H279" s="115"/>
    </row>
    <row r="280" spans="1:8" s="2" customFormat="1">
      <c r="A280" s="61"/>
      <c r="C280" s="93"/>
      <c r="D280" s="99"/>
      <c r="E280" s="115"/>
      <c r="F280" s="115"/>
      <c r="G280" s="115"/>
      <c r="H280" s="115"/>
    </row>
    <row r="281" spans="1:8" s="2" customFormat="1">
      <c r="A281" s="61"/>
      <c r="C281" s="93"/>
      <c r="D281" s="99"/>
      <c r="E281" s="115"/>
      <c r="F281" s="115"/>
      <c r="G281" s="115"/>
      <c r="H281" s="115"/>
    </row>
    <row r="282" spans="1:8" s="2" customFormat="1">
      <c r="A282" s="61"/>
      <c r="C282" s="93"/>
      <c r="D282" s="99"/>
      <c r="E282" s="115"/>
      <c r="F282" s="115"/>
      <c r="G282" s="115"/>
      <c r="H282" s="115"/>
    </row>
    <row r="283" spans="1:8" s="2" customFormat="1">
      <c r="A283" s="61"/>
      <c r="C283" s="93"/>
      <c r="D283" s="99"/>
      <c r="E283" s="115"/>
      <c r="F283" s="115"/>
      <c r="G283" s="115"/>
      <c r="H283" s="115"/>
    </row>
    <row r="284" spans="1:8" s="2" customFormat="1">
      <c r="A284" s="61"/>
      <c r="C284" s="93"/>
      <c r="D284" s="99"/>
      <c r="E284" s="115"/>
      <c r="F284" s="115"/>
      <c r="G284" s="115"/>
      <c r="H284" s="115"/>
    </row>
    <row r="285" spans="1:8" s="2" customFormat="1">
      <c r="A285" s="61"/>
      <c r="C285" s="93"/>
      <c r="D285" s="99"/>
      <c r="E285" s="115"/>
      <c r="F285" s="115"/>
      <c r="G285" s="115"/>
      <c r="H285" s="115"/>
    </row>
    <row r="286" spans="1:8" s="2" customFormat="1">
      <c r="A286" s="61"/>
      <c r="C286" s="93"/>
      <c r="D286" s="99"/>
      <c r="E286" s="115"/>
      <c r="F286" s="115"/>
      <c r="G286" s="115"/>
      <c r="H286" s="115"/>
    </row>
    <row r="287" spans="1:8" s="2" customFormat="1">
      <c r="A287" s="61"/>
      <c r="C287" s="93"/>
      <c r="D287" s="99"/>
      <c r="E287" s="115"/>
      <c r="F287" s="115"/>
      <c r="G287" s="115"/>
      <c r="H287" s="115"/>
    </row>
    <row r="288" spans="1:8" s="2" customFormat="1">
      <c r="A288" s="61"/>
      <c r="C288" s="93"/>
      <c r="D288" s="99"/>
      <c r="E288" s="115"/>
      <c r="F288" s="115"/>
      <c r="G288" s="115"/>
      <c r="H288" s="115"/>
    </row>
    <row r="289" spans="1:8" s="2" customFormat="1">
      <c r="A289" s="61"/>
      <c r="C289" s="93"/>
      <c r="D289" s="99"/>
      <c r="E289" s="115"/>
      <c r="F289" s="115"/>
      <c r="G289" s="115"/>
      <c r="H289" s="115"/>
    </row>
    <row r="290" spans="1:8" s="2" customFormat="1">
      <c r="A290" s="61"/>
      <c r="C290" s="93"/>
      <c r="D290" s="99"/>
      <c r="E290" s="115"/>
      <c r="F290" s="115"/>
      <c r="G290" s="115"/>
      <c r="H290" s="115"/>
    </row>
    <row r="291" spans="1:8" s="2" customFormat="1">
      <c r="A291" s="61"/>
      <c r="C291" s="93"/>
      <c r="D291" s="99"/>
      <c r="E291" s="115"/>
      <c r="F291" s="115"/>
      <c r="G291" s="115"/>
      <c r="H291" s="115"/>
    </row>
    <row r="292" spans="1:8" s="2" customFormat="1">
      <c r="A292" s="61"/>
      <c r="C292" s="93"/>
      <c r="D292" s="99"/>
      <c r="E292" s="115"/>
      <c r="F292" s="115"/>
      <c r="G292" s="115"/>
      <c r="H292" s="115"/>
    </row>
  </sheetData>
  <sheetProtection selectLockedCells="1" selectUnlockedCells="1"/>
  <mergeCells count="57">
    <mergeCell ref="A3:B3"/>
    <mergeCell ref="A4:B4"/>
    <mergeCell ref="E4:H4"/>
    <mergeCell ref="E6:H6"/>
    <mergeCell ref="A8:B8"/>
    <mergeCell ref="E8:H8"/>
    <mergeCell ref="A9:B9"/>
    <mergeCell ref="E9:H9"/>
    <mergeCell ref="A12:B12"/>
    <mergeCell ref="E12:F12"/>
    <mergeCell ref="G12:H12"/>
    <mergeCell ref="E13:E14"/>
    <mergeCell ref="F13:F14"/>
    <mergeCell ref="G13:G14"/>
    <mergeCell ref="H13:H14"/>
    <mergeCell ref="A13:D14"/>
    <mergeCell ref="B15:D15"/>
    <mergeCell ref="G15:G16"/>
    <mergeCell ref="H15:H16"/>
    <mergeCell ref="B16:D16"/>
    <mergeCell ref="B17:D17"/>
    <mergeCell ref="G17:G18"/>
    <mergeCell ref="H17:H18"/>
    <mergeCell ref="B18:F18"/>
    <mergeCell ref="B19:F19"/>
    <mergeCell ref="G19:G20"/>
    <mergeCell ref="H19:H20"/>
    <mergeCell ref="B20:F20"/>
    <mergeCell ref="B21:F21"/>
    <mergeCell ref="G21:G22"/>
    <mergeCell ref="H21:H22"/>
    <mergeCell ref="B22:C22"/>
    <mergeCell ref="B23:E23"/>
    <mergeCell ref="F23:G23"/>
    <mergeCell ref="F24:G24"/>
    <mergeCell ref="A27:H27"/>
    <mergeCell ref="A28:H28"/>
    <mergeCell ref="B24:C24"/>
    <mergeCell ref="A29:H29"/>
    <mergeCell ref="A31:A32"/>
    <mergeCell ref="B31:B32"/>
    <mergeCell ref="C31:C32"/>
    <mergeCell ref="D31:D32"/>
    <mergeCell ref="E31:H31"/>
    <mergeCell ref="A34:H34"/>
    <mergeCell ref="A53:H53"/>
    <mergeCell ref="A63:H63"/>
    <mergeCell ref="A75:H75"/>
    <mergeCell ref="A83:H83"/>
    <mergeCell ref="A90:H90"/>
    <mergeCell ref="A97:H97"/>
    <mergeCell ref="A117:H117"/>
    <mergeCell ref="A128:H128"/>
    <mergeCell ref="C140:D140"/>
    <mergeCell ref="F140:H140"/>
    <mergeCell ref="C141:D141"/>
    <mergeCell ref="F141:H141"/>
  </mergeCells>
  <printOptions gridLines="1"/>
  <pageMargins left="0.19685039370078741" right="0.19685039370078741" top="0.19685039370078741" bottom="0.19685039370078741" header="0.19685039370078741" footer="0.19685039370078741"/>
  <pageSetup paperSize="9" scale="63" firstPageNumber="0" orientation="portrait" horizontalDpi="300" verticalDpi="300" r:id="rId1"/>
  <headerFooter alignWithMargins="0">
    <oddHeader>&amp;RПродовження додатка 1</oddHeader>
  </headerFooter>
  <rowBreaks count="2" manualBreakCount="2">
    <brk id="61" max="7" man="1"/>
    <brk id="9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8</vt:i4>
      </vt:variant>
    </vt:vector>
  </HeadingPairs>
  <TitlesOfParts>
    <vt:vector size="10" baseType="lpstr">
      <vt:lpstr>Осн. фін. пок. (2)</vt:lpstr>
      <vt:lpstr>Осн. фін. пок.</vt:lpstr>
      <vt:lpstr>'Осн. фін. пок.'!Excel_BuiltIn_Print_Area</vt:lpstr>
      <vt:lpstr>'Осн. фін. пок. (2)'!Excel_BuiltIn_Print_Area</vt:lpstr>
      <vt:lpstr>'Осн. фін. пок.'!Excel_BuiltIn_Print_Titles</vt:lpstr>
      <vt:lpstr>'Осн. фін. пок. (2)'!Excel_BuiltIn_Print_Titles</vt:lpstr>
      <vt:lpstr>'Осн. фін. пок.'!Заголовки_для_друку</vt:lpstr>
      <vt:lpstr>'Осн. фін. пок. (2)'!Заголовки_для_друку</vt:lpstr>
      <vt:lpstr>'Осн. фін. пок.'!Область_друку</vt:lpstr>
      <vt:lpstr>'Осн. фін. пок. (2)'!Область_друку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Тая</dc:creator>
  <cp:lastModifiedBy>Дмитро</cp:lastModifiedBy>
  <cp:lastPrinted>2025-08-26T11:41:48Z</cp:lastPrinted>
  <dcterms:created xsi:type="dcterms:W3CDTF">2022-11-23T06:53:24Z</dcterms:created>
  <dcterms:modified xsi:type="dcterms:W3CDTF">2025-08-29T11:05:30Z</dcterms:modified>
</cp:coreProperties>
</file>