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проєкти рішень\"/>
    </mc:Choice>
  </mc:AlternateContent>
  <bookViews>
    <workbookView xWindow="0" yWindow="0" windowWidth="28800" windowHeight="12315" tabRatio="500"/>
  </bookViews>
  <sheets>
    <sheet name="Осн. фін. пок. 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123Graph_XGRAPH3">NA()</definedName>
    <definedName name="aa">(NA(),NA())</definedName>
    <definedName name="ad">'[1]МТР Газ України'!$B$1</definedName>
    <definedName name="as">'[2]МТР Газ України'!$B$1</definedName>
    <definedName name="asdf">[3]Inform!$E$6</definedName>
    <definedName name="asdfg">[3]Inform!$F$2</definedName>
    <definedName name="BuiltIn_Print_Area___1___1">#REF!</definedName>
    <definedName name="ClDate">[5]Inform!$E$6</definedName>
    <definedName name="ClDate_21">[6]Inform!$E$6</definedName>
    <definedName name="ClDate_25">[6]Inform!$E$6</definedName>
    <definedName name="ClDate_6">[7]Inform!$E$6</definedName>
    <definedName name="CompName">[5]Inform!$F$2</definedName>
    <definedName name="CompName_21">[6]Inform!$F$2</definedName>
    <definedName name="CompName_25">[6]Inform!$F$2</definedName>
    <definedName name="CompName_6">[7]Inform!$F$2</definedName>
    <definedName name="CompNameE">[5]Inform!$G$2</definedName>
    <definedName name="CompNameE_21">[6]Inform!$G$2</definedName>
    <definedName name="CompNameE_25">[6]Inform!$G$2</definedName>
    <definedName name="CompNameE_6">[7]Inform!$G$2</definedName>
    <definedName name="Cost_Category_National_ID">#REF!</definedName>
    <definedName name="Cе511">#REF!</definedName>
    <definedName name="d">'[8]МТР Газ України'!$B$4</definedName>
    <definedName name="dCPIb">NA()</definedName>
    <definedName name="dPPIb">NA()</definedName>
    <definedName name="ds">'[9]7  Інші витрати'!#REF!</definedName>
    <definedName name="Excel_BuiltIn_Database">'[10]Ener '!$A$1:$G$2645</definedName>
    <definedName name="Excel_BuiltIn_Print_Area" localSheetId="0">'Осн. фін. пок. '!$A$1:$J$142</definedName>
    <definedName name="Excel_BuiltIn_Print_Titles" localSheetId="0">'Осн. фін. пок. '!$31:$33</definedName>
    <definedName name="Fact_Type_ID">#REF!</definedName>
    <definedName name="G">'[11]МТР Газ України'!$B$1</definedName>
    <definedName name="ij1sssss">'[12]7  Інші витрати'!#REF!</definedName>
    <definedName name="LastItem">[13]Лист1!$A$1</definedName>
    <definedName name="Load">'[14]МТР Газ України'!$B$4</definedName>
    <definedName name="Load_ID">'[15]МТР Газ України'!$B$4</definedName>
    <definedName name="Load_ID_10">'[16]7  Інші витрати'!#REF!</definedName>
    <definedName name="Load_ID_11">'[17]МТР Газ України'!$B$4</definedName>
    <definedName name="Load_ID_12">'[17]МТР Газ України'!$B$4</definedName>
    <definedName name="Load_ID_13">'[17]МТР Газ України'!$B$4</definedName>
    <definedName name="Load_ID_14">'[17]МТР Газ України'!$B$4</definedName>
    <definedName name="Load_ID_15">'[17]МТР Газ України'!$B$4</definedName>
    <definedName name="Load_ID_16">'[17]МТР Газ України'!$B$4</definedName>
    <definedName name="Load_ID_17">'[17]МТР Газ України'!$B$4</definedName>
    <definedName name="Load_ID_18">'[18]МТР Газ України'!$B$4</definedName>
    <definedName name="Load_ID_19">'[19]МТР Газ України'!$B$4</definedName>
    <definedName name="Load_ID_20">'[18]МТР Газ України'!$B$4</definedName>
    <definedName name="Load_ID_200">'[14]МТР Газ України'!$B$4</definedName>
    <definedName name="Load_ID_21">'[20]МТР Газ України'!$B$4</definedName>
    <definedName name="Load_ID_23">'[19]МТР Газ України'!$B$4</definedName>
    <definedName name="Load_ID_25">'[20]МТР Газ України'!$B$4</definedName>
    <definedName name="Load_ID_542">'[21]МТР Газ України'!$B$4</definedName>
    <definedName name="Load_ID_6">'[17]МТР Газ України'!$B$4</definedName>
    <definedName name="OpDate">[5]Inform!$E$5</definedName>
    <definedName name="OpDate_21">[6]Inform!$E$5</definedName>
    <definedName name="OpDate_25">[6]Inform!$E$5</definedName>
    <definedName name="OpDate_6">[7]Inform!$E$5</definedName>
    <definedName name="QR">[22]Inform!$E$5</definedName>
    <definedName name="qw">[3]Inform!$E$5</definedName>
    <definedName name="qwert">[3]Inform!$G$2</definedName>
    <definedName name="qwerty">'[2]МТР Газ України'!$B$4</definedName>
    <definedName name="ShowFil">[13]!ShowFil</definedName>
    <definedName name="SU_ID">#REF!</definedName>
    <definedName name="Time_ID">'[15]МТР Газ України'!$B$1</definedName>
    <definedName name="Time_ID_10">'[16]7  Інші витрати'!#REF!</definedName>
    <definedName name="Time_ID_11">'[17]МТР Газ України'!$B$1</definedName>
    <definedName name="Time_ID_12">'[17]МТР Газ України'!$B$1</definedName>
    <definedName name="Time_ID_13">'[17]МТР Газ України'!$B$1</definedName>
    <definedName name="Time_ID_14">'[17]МТР Газ України'!$B$1</definedName>
    <definedName name="Time_ID_15">'[17]МТР Газ України'!$B$1</definedName>
    <definedName name="Time_ID_16">'[17]МТР Газ України'!$B$1</definedName>
    <definedName name="Time_ID_17">'[17]МТР Газ України'!$B$1</definedName>
    <definedName name="Time_ID_18">'[18]МТР Газ України'!$B$1</definedName>
    <definedName name="Time_ID_19">'[19]МТР Газ України'!$B$1</definedName>
    <definedName name="Time_ID_20">'[18]МТР Газ України'!$B$1</definedName>
    <definedName name="Time_ID_21">'[20]МТР Газ України'!$B$1</definedName>
    <definedName name="Time_ID_23">'[19]МТР Газ України'!$B$1</definedName>
    <definedName name="Time_ID_25">'[20]МТР Газ України'!$B$1</definedName>
    <definedName name="Time_ID_6">'[17]МТР Газ України'!$B$1</definedName>
    <definedName name="Time_ID0">'[15]МТР Газ України'!$F$1</definedName>
    <definedName name="Time_ID0_10">'[16]7  Інші витрати'!#REF!</definedName>
    <definedName name="Time_ID0_11">'[17]МТР Газ України'!$F$1</definedName>
    <definedName name="Time_ID0_12">'[17]МТР Газ України'!$F$1</definedName>
    <definedName name="Time_ID0_13">'[17]МТР Газ України'!$F$1</definedName>
    <definedName name="Time_ID0_14">'[17]МТР Газ України'!$F$1</definedName>
    <definedName name="Time_ID0_15">'[17]МТР Газ України'!$F$1</definedName>
    <definedName name="Time_ID0_16">'[17]МТР Газ України'!$F$1</definedName>
    <definedName name="Time_ID0_17">'[17]МТР Газ України'!$F$1</definedName>
    <definedName name="Time_ID0_18">'[18]МТР Газ України'!$F$1</definedName>
    <definedName name="Time_ID0_19">'[19]МТР Газ України'!$F$1</definedName>
    <definedName name="Time_ID0_20">'[18]МТР Газ України'!$F$1</definedName>
    <definedName name="Time_ID0_21">'[20]МТР Газ України'!$F$1</definedName>
    <definedName name="Time_ID0_23">'[19]МТР Газ України'!$F$1</definedName>
    <definedName name="Time_ID0_25">'[20]МТР Газ України'!$F$1</definedName>
    <definedName name="Time_ID0_6">'[17]МТР Газ України'!$F$1</definedName>
    <definedName name="ttttttt">#REF!</definedName>
    <definedName name="Unit">[5]Inform!$E$38</definedName>
    <definedName name="Unit_21">[6]Inform!$E$38</definedName>
    <definedName name="Unit_25">[6]Inform!$E$38</definedName>
    <definedName name="Unit_6">[7]Inform!$E$38</definedName>
    <definedName name="WQER">'[23]МТР Газ України'!$B$4</definedName>
    <definedName name="wr">'[23]МТР Газ України'!$B$4</definedName>
    <definedName name="yyyy">#REF!</definedName>
    <definedName name="zx">'[2]МТР Газ України'!$F$1</definedName>
    <definedName name="zxc">[3]Inform!$E$38</definedName>
    <definedName name="а">'[12]7  Інші витрати'!#REF!</definedName>
    <definedName name="ав">#REF!</definedName>
    <definedName name="аен">'[23]МТР Газ України'!$B$4</definedName>
    <definedName name="в">'[26]МТР Газ України'!$F$1</definedName>
    <definedName name="ватт">'[27]БАЗА  '!#REF!</definedName>
    <definedName name="Д">'[14]МТР Газ України'!$B$4</definedName>
    <definedName name="е">#REF!</definedName>
    <definedName name="є">#REF!</definedName>
    <definedName name="_xlnm.Print_Titles" localSheetId="0">'Осн. фін. пок. '!$31:$33</definedName>
    <definedName name="Заголовки_для_печати_МИ">(NA(),NA())</definedName>
    <definedName name="і">[24]Inform!$F$2</definedName>
    <definedName name="ів">#REF!</definedName>
    <definedName name="ів___0">#REF!</definedName>
    <definedName name="ів_22">#REF!</definedName>
    <definedName name="ів_26">#REF!</definedName>
    <definedName name="іваіа">'[25]7  Інші витрати'!#REF!</definedName>
    <definedName name="іваф">#REF!</definedName>
    <definedName name="івів">'[11]МТР Газ України'!$B$1</definedName>
    <definedName name="іцу">[22]Inform!$G$2</definedName>
    <definedName name="йуц">#REF!</definedName>
    <definedName name="йцу">#REF!</definedName>
    <definedName name="йцуйй">#REF!</definedName>
    <definedName name="йцукц">'[25]7  Інші витрати'!#REF!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_xlnm.Print_Area" localSheetId="0">'Осн. фін. пок. '!$A$1:$J$141</definedName>
    <definedName name="п">'[12]7  Інші витрати'!#REF!</definedName>
    <definedName name="пдв">'[14]МТР Газ України'!$B$4</definedName>
    <definedName name="пдв_утг">'[14]МТР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_">#REF!</definedName>
    <definedName name="ппп">[28]Inform!$E$6</definedName>
    <definedName name="р">#REF!</definedName>
    <definedName name="т">[29]Inform!$E$6</definedName>
    <definedName name="тариф">[30]Inform!$G$2</definedName>
    <definedName name="уйцукйцуйу">#REF!</definedName>
    <definedName name="уке">[31]Inform!$G$2</definedName>
    <definedName name="УТГ">'[14]МТР Газ України'!$B$4</definedName>
    <definedName name="фів">'[23]МТР Газ України'!$B$4</definedName>
    <definedName name="фіваіф">'[25]7  Інші витрати'!#REF!</definedName>
    <definedName name="фф">'[26]МТР Газ України'!$F$1</definedName>
    <definedName name="ц">'[12]7  Інші витрати'!#REF!</definedName>
    <definedName name="ччч">'[32]БАЗА  '!#REF!</definedName>
    <definedName name="ш">#REF!</definedName>
  </definedNames>
  <calcPr calcId="181029" fullCalcOnLoad="1"/>
</workbook>
</file>

<file path=xl/calcChain.xml><?xml version="1.0" encoding="utf-8"?>
<calcChain xmlns="http://schemas.openxmlformats.org/spreadsheetml/2006/main">
  <c r="I74" i="2" l="1"/>
  <c r="F137" i="2"/>
  <c r="E43" i="2"/>
  <c r="E48" i="2"/>
  <c r="F40" i="2"/>
  <c r="H88" i="2"/>
  <c r="H87" i="2"/>
  <c r="I88" i="2"/>
  <c r="J88" i="2"/>
  <c r="J87" i="2"/>
  <c r="G88" i="2"/>
  <c r="G87" i="2"/>
  <c r="F65" i="2"/>
  <c r="F42" i="2"/>
  <c r="E101" i="2"/>
  <c r="E96" i="2"/>
  <c r="E129" i="2"/>
  <c r="C43" i="2"/>
  <c r="F59" i="2"/>
  <c r="F78" i="2"/>
  <c r="F82" i="2"/>
  <c r="D35" i="2"/>
  <c r="D41" i="2"/>
  <c r="D52" i="2"/>
  <c r="D112" i="2"/>
  <c r="D116" i="2"/>
  <c r="C107" i="2"/>
  <c r="C74" i="2"/>
  <c r="C82" i="2"/>
  <c r="I87" i="2"/>
  <c r="E112" i="2"/>
  <c r="E116" i="2"/>
  <c r="F95" i="2"/>
  <c r="F47" i="2"/>
  <c r="E137" i="2"/>
  <c r="D137" i="2"/>
  <c r="C137" i="2"/>
  <c r="F136" i="2"/>
  <c r="E136" i="2"/>
  <c r="D136" i="2"/>
  <c r="C136" i="2"/>
  <c r="E132" i="2"/>
  <c r="E135" i="2"/>
  <c r="D132" i="2"/>
  <c r="C132" i="2"/>
  <c r="C135" i="2"/>
  <c r="F129" i="2"/>
  <c r="D129" i="2"/>
  <c r="E123" i="2"/>
  <c r="D123" i="2"/>
  <c r="C123" i="2"/>
  <c r="E119" i="2"/>
  <c r="D119" i="2"/>
  <c r="C119" i="2"/>
  <c r="F112" i="2"/>
  <c r="F116" i="2"/>
  <c r="C112" i="2"/>
  <c r="C116" i="2"/>
  <c r="F107" i="2"/>
  <c r="E107" i="2"/>
  <c r="D107" i="2"/>
  <c r="F101" i="2"/>
  <c r="F96" i="2"/>
  <c r="D101" i="2"/>
  <c r="D96" i="2"/>
  <c r="C96" i="2"/>
  <c r="E95" i="2"/>
  <c r="D95" i="2"/>
  <c r="C95" i="2"/>
  <c r="F89" i="2"/>
  <c r="E87" i="2"/>
  <c r="D87" i="2"/>
  <c r="C87" i="2"/>
  <c r="J82" i="2"/>
  <c r="I82" i="2"/>
  <c r="H82" i="2"/>
  <c r="G82" i="2"/>
  <c r="E82" i="2"/>
  <c r="D82" i="2"/>
  <c r="E74" i="2"/>
  <c r="D74" i="2"/>
  <c r="F73" i="2"/>
  <c r="F71" i="2"/>
  <c r="F70" i="2"/>
  <c r="F69" i="2"/>
  <c r="J68" i="2"/>
  <c r="J74" i="2"/>
  <c r="I68" i="2"/>
  <c r="H68" i="2"/>
  <c r="H74" i="2"/>
  <c r="G68" i="2"/>
  <c r="G74" i="2"/>
  <c r="F60" i="2"/>
  <c r="F58" i="2"/>
  <c r="F57" i="2"/>
  <c r="F132" i="2"/>
  <c r="F135" i="2"/>
  <c r="F56" i="2"/>
  <c r="F55" i="2"/>
  <c r="F54" i="2"/>
  <c r="J54" i="2"/>
  <c r="J61" i="2"/>
  <c r="I54" i="2"/>
  <c r="I61" i="2"/>
  <c r="H54" i="2"/>
  <c r="H61" i="2"/>
  <c r="G54" i="2"/>
  <c r="G61" i="2"/>
  <c r="E54" i="2"/>
  <c r="E61" i="2"/>
  <c r="D54" i="2"/>
  <c r="D61" i="2"/>
  <c r="C54" i="2"/>
  <c r="C61" i="2"/>
  <c r="C52" i="2"/>
  <c r="F50" i="2"/>
  <c r="F46" i="2"/>
  <c r="F44" i="2"/>
  <c r="F43" i="2"/>
  <c r="J43" i="2"/>
  <c r="J48" i="2"/>
  <c r="I43" i="2"/>
  <c r="I48" i="2"/>
  <c r="H43" i="2"/>
  <c r="H48" i="2"/>
  <c r="G43" i="2"/>
  <c r="G48" i="2"/>
  <c r="D43" i="2"/>
  <c r="D48" i="2"/>
  <c r="C48" i="2"/>
  <c r="F39" i="2"/>
  <c r="F38" i="2"/>
  <c r="F37" i="2"/>
  <c r="F36" i="2"/>
  <c r="F35" i="2"/>
  <c r="F41" i="2"/>
  <c r="J35" i="2"/>
  <c r="J41" i="2"/>
  <c r="J49" i="2"/>
  <c r="J51" i="2"/>
  <c r="I35" i="2"/>
  <c r="I41" i="2"/>
  <c r="I49" i="2"/>
  <c r="I51" i="2"/>
  <c r="H35" i="2"/>
  <c r="H41" i="2"/>
  <c r="H49" i="2"/>
  <c r="H51" i="2"/>
  <c r="G35" i="2"/>
  <c r="G41" i="2"/>
  <c r="G49" i="2"/>
  <c r="E35" i="2"/>
  <c r="E41" i="2"/>
  <c r="E49" i="2"/>
  <c r="E51" i="2"/>
  <c r="C35" i="2"/>
  <c r="C41" i="2"/>
  <c r="C49" i="2"/>
  <c r="C51" i="2"/>
  <c r="F68" i="2"/>
  <c r="F88" i="2"/>
  <c r="F74" i="2"/>
  <c r="F61" i="2"/>
  <c r="D135" i="2"/>
  <c r="H91" i="2"/>
  <c r="H52" i="2"/>
  <c r="J52" i="2"/>
  <c r="J91" i="2"/>
  <c r="C93" i="2"/>
  <c r="C94" i="2"/>
  <c r="C91" i="2"/>
  <c r="C92" i="2"/>
  <c r="E52" i="2"/>
  <c r="E92" i="2"/>
  <c r="E94" i="2"/>
  <c r="E93" i="2"/>
  <c r="E91" i="2"/>
  <c r="G51" i="2"/>
  <c r="F49" i="2"/>
  <c r="I91" i="2"/>
  <c r="I52" i="2"/>
  <c r="F48" i="2"/>
  <c r="D49" i="2"/>
  <c r="D51" i="2"/>
  <c r="F87" i="2"/>
  <c r="G91" i="2"/>
  <c r="F51" i="2"/>
  <c r="G52" i="2"/>
  <c r="F52" i="2"/>
  <c r="D91" i="2"/>
  <c r="D93" i="2"/>
  <c r="D92" i="2"/>
  <c r="D94" i="2"/>
  <c r="F91" i="2"/>
  <c r="F92" i="2"/>
  <c r="F93" i="2"/>
  <c r="F94" i="2"/>
</calcChain>
</file>

<file path=xl/sharedStrings.xml><?xml version="1.0" encoding="utf-8"?>
<sst xmlns="http://schemas.openxmlformats.org/spreadsheetml/2006/main" count="315" uniqueCount="174">
  <si>
    <t>Додаток 1</t>
  </si>
  <si>
    <t>до Порядку складання, затвердження та контролю</t>
  </si>
  <si>
    <t>виконання фінансових планів комунальних підприємств</t>
  </si>
  <si>
    <t>Славутської міської територіальної громади</t>
  </si>
  <si>
    <t>СХВАЛЕНО</t>
  </si>
  <si>
    <t xml:space="preserve">ЗАТВЕРДЖЕНО  </t>
  </si>
  <si>
    <t>рішенням виконавчого комітету Славутської міської ради</t>
  </si>
  <si>
    <t>рішенням Славутської міської ради</t>
  </si>
  <si>
    <t>від ________________ №_______</t>
  </si>
  <si>
    <t>від _______________№_______</t>
  </si>
  <si>
    <t>Код</t>
  </si>
  <si>
    <t>Внесення змін до затвердженного фінансового плану</t>
  </si>
  <si>
    <t xml:space="preserve">Підприємство  </t>
  </si>
  <si>
    <t xml:space="preserve">за ЄДРПОУ </t>
  </si>
  <si>
    <t>основний ФП
(дата затвердження)</t>
  </si>
  <si>
    <t xml:space="preserve">Організаційно-правова форма </t>
  </si>
  <si>
    <t>за КОПФГ</t>
  </si>
  <si>
    <t>змінений ФП
(дата затвердження)</t>
  </si>
  <si>
    <t xml:space="preserve">Суб'єкт управління </t>
  </si>
  <si>
    <t>за СПОДУ</t>
  </si>
  <si>
    <t xml:space="preserve">Вид економічної діяльності    </t>
  </si>
  <si>
    <t xml:space="preserve">за  КВЕД  </t>
  </si>
  <si>
    <t xml:space="preserve">Галузь     </t>
  </si>
  <si>
    <t>Одиниця виміру, тис. грн</t>
  </si>
  <si>
    <t>Розмір державної частки у статутному капіталі</t>
  </si>
  <si>
    <t>Середньооблікова кількість штатних працівників</t>
  </si>
  <si>
    <t>Місцезнаходження</t>
  </si>
  <si>
    <t xml:space="preserve">Телефон </t>
  </si>
  <si>
    <t>Стандарти звітності П(с)БОУ</t>
  </si>
  <si>
    <t xml:space="preserve">Прізвище та власне ім'я керівника </t>
  </si>
  <si>
    <t>Стандарти звітності МСФЗ</t>
  </si>
  <si>
    <t xml:space="preserve">ФІНАНСОВИЙ ПЛАН </t>
  </si>
  <si>
    <t>Основні фінансові показники</t>
  </si>
  <si>
    <t>Найменування показника</t>
  </si>
  <si>
    <t xml:space="preserve">Код рядка </t>
  </si>
  <si>
    <t>Факт
минулого року</t>
  </si>
  <si>
    <t>План
поточного року</t>
  </si>
  <si>
    <t>Прогноз
на поточний рік</t>
  </si>
  <si>
    <t>Плановий
рік</t>
  </si>
  <si>
    <t>в тому числі по кварталах</t>
  </si>
  <si>
    <t xml:space="preserve">І квартал </t>
  </si>
  <si>
    <t>ІІ квартал</t>
  </si>
  <si>
    <t>ІІІ квартал</t>
  </si>
  <si>
    <t>ІV квартал</t>
  </si>
  <si>
    <t>І. Формування фінансових результатів</t>
  </si>
  <si>
    <t>Чистий дохід від реалізації продукції (товарів, робіт, послуг),  в тому числі</t>
  </si>
  <si>
    <t>….</t>
  </si>
  <si>
    <t>Інші операційні доходи</t>
  </si>
  <si>
    <t>Інші доходи</t>
  </si>
  <si>
    <t>Разом доходи ( рядок 1000+1001+1002)</t>
  </si>
  <si>
    <t>Собівартість реалізованої продукції (товарів, робіт, послуг)</t>
  </si>
  <si>
    <t>Інші операційні витрати, в тому числі:</t>
  </si>
  <si>
    <t>адміністративні витрати</t>
  </si>
  <si>
    <t>витрати на збут</t>
  </si>
  <si>
    <t xml:space="preserve">інші операційні витрати </t>
  </si>
  <si>
    <t>Інші витрати</t>
  </si>
  <si>
    <t>Разом витрати ( рядок 1004+1005+1008)</t>
  </si>
  <si>
    <t>Податок на прибуток</t>
  </si>
  <si>
    <t>Чистий фінансовий результат ( ряд.1010-1011)</t>
  </si>
  <si>
    <t>Елементи операційних витрат</t>
  </si>
  <si>
    <t>Матеріальні витрати, у тому числі:</t>
  </si>
  <si>
    <t>витрати на сировину та основні матеріали</t>
  </si>
  <si>
    <t>витрати на паливо та енергію</t>
  </si>
  <si>
    <t>Витрати на оплату праці</t>
  </si>
  <si>
    <t>Відрахування на соціальні заходи</t>
  </si>
  <si>
    <t>Амортизація</t>
  </si>
  <si>
    <t>Інші операційні витрати</t>
  </si>
  <si>
    <t>Усього</t>
  </si>
  <si>
    <t xml:space="preserve">ІІ. Сплата податків, зборів та інших обов'язкових платежів </t>
  </si>
  <si>
    <t>податок на прибуток підприємств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</si>
  <si>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</si>
  <si>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</si>
  <si>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</si>
  <si>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>податок на доходи фізичних осіб</t>
  </si>
  <si>
    <t xml:space="preserve">єдиний внесок на загальнообов'язкове державне соціальне страхування   </t>
  </si>
  <si>
    <t>військовий збір</t>
  </si>
  <si>
    <t>земельний податок</t>
  </si>
  <si>
    <t>екологічний податок</t>
  </si>
  <si>
    <t xml:space="preserve">Усього сплата податків, зборів та інших обов'язкових платежів </t>
  </si>
  <si>
    <t>IІІ. Капітальні інвестиції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</si>
  <si>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</si>
  <si>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</si>
  <si>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</si>
  <si>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</si>
  <si>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</si>
  <si>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</si>
  <si>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Капітальні інвестиції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</si>
  <si>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</si>
  <si>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</si>
  <si>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</si>
  <si>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V. Коефіцієнтний аналіз</t>
  </si>
  <si>
    <t>Рентабельність діяльності
(чистий фінансовий результат, рядок 1310 / чистий дохід від реалізації продукції (товарів, робіт, послуг), рядок 1000) х 100, %</t>
  </si>
  <si>
    <t>x</t>
  </si>
  <si>
    <t>Рентабельність EBITDA
(EBITDA, рядок 1310 / чистий дохід від реалізації продукції (товарів, робіт, послуг), рядок 1000) х 100, %</t>
  </si>
  <si>
    <t>Коефіцієнт фінансової стійкості
(власний капітал, рядок 6080 / (довгострокові зобов'язання, рядок 6030 + поточні зобов'язання, рядок 6040))</t>
  </si>
  <si>
    <t>Коефіцієнт зносу основних засобів 
(сума зносу, рядок 6003 / первісна вартість основних засобів, рядок 6002)</t>
  </si>
  <si>
    <t>Необоротні активи, усього, з них:</t>
  </si>
  <si>
    <t>основні засоби</t>
  </si>
  <si>
    <t>первісна вартість</t>
  </si>
  <si>
    <t>знос</t>
  </si>
  <si>
    <t>Оборотні активи, усього, з них :</t>
  </si>
  <si>
    <t>дебіторська заборгованість за продукцію, товари, роботи, послуги</t>
  </si>
  <si>
    <t>дебіторська заборгованість за розрахунками з бюджетом</t>
  </si>
  <si>
    <t xml:space="preserve">інша поточна дебіторська заборгованість </t>
  </si>
  <si>
    <t>гроші та їх еквіваленти</t>
  </si>
  <si>
    <t>Усього активи</t>
  </si>
  <si>
    <t>Довгострокові зобов'язання і забезпечення</t>
  </si>
  <si>
    <t>Поточні зобов'язання і забезпечення, з них :</t>
  </si>
  <si>
    <t xml:space="preserve">поточна кредиторська заборгованість за товари, роботи, послуги </t>
  </si>
  <si>
    <t>поточна кредиторська заборгованість за розрахунками з бюджетом</t>
  </si>
  <si>
    <t>Усього зобов'язання і забезпечення, у тому числі:</t>
  </si>
  <si>
    <t>державні гранти і субсидії</t>
  </si>
  <si>
    <t>фінансові запозичення</t>
  </si>
  <si>
    <t>Власний капітал</t>
  </si>
  <si>
    <t>Усього пасиви</t>
  </si>
  <si>
    <t>Заборгованість за кредитами на початок періоду</t>
  </si>
  <si>
    <t>Отримано залучених коштів, усього, у тому числі:</t>
  </si>
  <si>
    <t>7001</t>
  </si>
  <si>
    <t>довгострокові зобов'язання</t>
  </si>
  <si>
    <t>7002</t>
  </si>
  <si>
    <t>короткострокові зобов'язання</t>
  </si>
  <si>
    <t>7003</t>
  </si>
  <si>
    <t>інші фінансові зобов'язання</t>
  </si>
  <si>
    <t>7004</t>
  </si>
  <si>
    <t>Повернено залучених коштів, усього, у тому числі:</t>
  </si>
  <si>
    <t>7005</t>
  </si>
  <si>
    <t>7006</t>
  </si>
  <si>
    <t>7007</t>
  </si>
  <si>
    <t>7008</t>
  </si>
  <si>
    <t>Заборгованість за кредитами на кінець періоду</t>
  </si>
  <si>
    <r>
      <rPr>
        <b/>
        <sz val="14"/>
        <rFont val="Times New Roman"/>
        <family val="1"/>
        <charset val="204"/>
      </rPr>
      <t xml:space="preserve">Середня кількість працівників </t>
    </r>
    <r>
      <rPr>
        <sz val="14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rFont val="Times New Roman"/>
        <family val="1"/>
        <charset val="204"/>
      </rPr>
      <t>, у тому числі:</t>
    </r>
  </si>
  <si>
    <t>8000</t>
  </si>
  <si>
    <t>адміністративно-управлінський персонал</t>
  </si>
  <si>
    <t>8001</t>
  </si>
  <si>
    <t>працівники</t>
  </si>
  <si>
    <t>8002</t>
  </si>
  <si>
    <t>8003</t>
  </si>
  <si>
    <t>8004</t>
  </si>
  <si>
    <t xml:space="preserve">працівники </t>
  </si>
  <si>
    <t>8005</t>
  </si>
  <si>
    <t>Середньомісячні витрати на оплату праці одного працівника (грн), усього, у тому числі:</t>
  </si>
  <si>
    <t>8006</t>
  </si>
  <si>
    <t>адміністративно-управлінський працівник</t>
  </si>
  <si>
    <t>8007</t>
  </si>
  <si>
    <t xml:space="preserve">працівник </t>
  </si>
  <si>
    <t>8008</t>
  </si>
  <si>
    <t>_____________________________</t>
  </si>
  <si>
    <t>(посада)</t>
  </si>
  <si>
    <t>(підпис)</t>
  </si>
  <si>
    <t xml:space="preserve">Власне ім'я ПРІЗВИЩЕ </t>
  </si>
  <si>
    <t xml:space="preserve">Комунальне підприємство «Славутський  центр первинної медико - санітарної допомоги» Славутської міської ради </t>
  </si>
  <si>
    <t>Комунальна організація (установа, заклад)</t>
  </si>
  <si>
    <t>місто Славута</t>
  </si>
  <si>
    <t xml:space="preserve">Первинна медична допомога населенню, що надається центрами первинної медичної (медико-санітарної) допомоги </t>
  </si>
  <si>
    <t>Охорона здоров"я</t>
  </si>
  <si>
    <t>30000, Хмельницька обл., місто Славута, вул.Я.Мудрого , будинок 29 "г"</t>
  </si>
  <si>
    <t>(03842)7-27-00</t>
  </si>
  <si>
    <t>Олег ГАВРИЛЮК</t>
  </si>
  <si>
    <t>86.21</t>
  </si>
  <si>
    <t>Кошти НСЗУ</t>
  </si>
  <si>
    <t>Рентабельність активів
(чистий фінансовий результат, рядок 1013 / вартість активів, рядок 6009) х 100, %</t>
  </si>
  <si>
    <t>Рентабельність власного капіталу
(чистий фінансовий результат, рядок 1013 / власний капітал, рядок 5002) х 100, %</t>
  </si>
  <si>
    <t>VI. Звіт про фінансовий стан</t>
  </si>
  <si>
    <t>VII. Кредитна політика</t>
  </si>
  <si>
    <t>VIII. Дані про персонал та витрати на оплату праці</t>
  </si>
  <si>
    <t>EBITDA ( ряд.1012+1020)</t>
  </si>
  <si>
    <t>IV. Цільове фінасування</t>
  </si>
  <si>
    <t>Цільове фінансування  ( згідно затерджених програм)                         ( ряд.4004+4005)</t>
  </si>
  <si>
    <t xml:space="preserve">інші податки і збори </t>
  </si>
  <si>
    <t>Фінансовий результат до оподаткування ( рядок 1003 - 1009)</t>
  </si>
  <si>
    <t>платні послуги</t>
  </si>
  <si>
    <t>на 2026 рік</t>
  </si>
  <si>
    <r>
      <t>Керівник                                Медичний д</t>
    </r>
    <r>
      <rPr>
        <b/>
        <u/>
        <sz val="14"/>
        <rFont val="Times New Roman"/>
        <family val="1"/>
        <charset val="204"/>
      </rPr>
      <t>иректор</t>
    </r>
  </si>
  <si>
    <t>Анастасія КУЗЬМА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</si>
</sst>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72" formatCode="_-* #,##0.00\ _г_р_н_._-;\-* #,##0.00\ _г_р_н_._-;_-* \-??\ _г_р_н_._-;_-@_-"/>
    <numFmt numFmtId="173" formatCode="###\ ##0.000"/>
    <numFmt numFmtId="174" formatCode="_(\$* #,##0.00_);_(\$* \(#,##0.00\);_(\$* \-??_);_(@_)"/>
    <numFmt numFmtId="175" formatCode="_(* #,##0_);_(* \(#,##0\);_(* \-_);_(@_)"/>
    <numFmt numFmtId="176" formatCode="_(* #,##0.00_);_(* \(#,##0.00\);_(* \-??_);_(@_)"/>
    <numFmt numFmtId="177" formatCode="_-* #,##0.00_₴_-;\-* #,##0.00_₴_-;_-* \-??_₴_-;_-@_-"/>
    <numFmt numFmtId="178" formatCode="#,##0.00&quot;р.&quot;;\-#,##0.00&quot;р.&quot;"/>
    <numFmt numFmtId="179" formatCode="#,##0.0_ ;[Red]\-#,##0.0\ "/>
    <numFmt numFmtId="180" formatCode="_-* #,##0.00_р_._-;\-* #,##0.00_р_._-;_-* \-??_р_._-;_-@_-"/>
    <numFmt numFmtId="181" formatCode="#,##0&quot;р.&quot;;[Red]\-#,##0&quot;р.&quot;"/>
    <numFmt numFmtId="182" formatCode="0.0;\(0.0\);\ ;\-"/>
    <numFmt numFmtId="183" formatCode="_(* #,##0.0_);_(* \(#,##0.0\);_(* \-_);_(@_)"/>
    <numFmt numFmtId="184" formatCode="#,##0.0"/>
    <numFmt numFmtId="185" formatCode="_(* #,##0.00_);_(* \(#,##0.00\);_(* \-_);_(@_)"/>
    <numFmt numFmtId="189" formatCode="_(* #,##0.0_);_(* \(#,##0.0\);_(* &quot;-&quot;_);_(@_)"/>
    <numFmt numFmtId="197" formatCode="_-* #,##0.0\ _₽_-;\-* #,##0.0\ _₽_-;_-* &quot;-&quot;?\ _₽_-;_-@_-"/>
    <numFmt numFmtId="198" formatCode="_(* #,##0_);_(* \(#,##0\);_(* &quot;-&quot;_);_(@_)"/>
  </numFmts>
  <fonts count="74">
    <font>
      <sz val="10"/>
      <name val="Arial Cyr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Calibri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Calibri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Arial"/>
      <family val="2"/>
      <charset val="204"/>
    </font>
    <font>
      <sz val="11"/>
      <color indexed="10"/>
      <name val="Arial Cyr"/>
      <family val="2"/>
      <charset val="204"/>
    </font>
    <font>
      <sz val="11"/>
      <color indexed="17"/>
      <name val="Arial Cyr"/>
      <family val="2"/>
      <charset val="204"/>
    </font>
    <font>
      <sz val="10"/>
      <name val="Petersburg"/>
    </font>
    <font>
      <sz val="10"/>
      <name val="Tahoma"/>
      <family val="2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i/>
      <u/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color indexed="1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8"/>
      <color indexed="20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Arial Cyr"/>
      <charset val="204"/>
    </font>
    <font>
      <b/>
      <u/>
      <sz val="14"/>
      <color indexed="8"/>
      <name val="Times New Roman"/>
      <family val="1"/>
      <charset val="204"/>
    </font>
    <font>
      <b/>
      <u/>
      <sz val="14"/>
      <name val="Times New Roman"/>
      <family val="1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30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3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6" borderId="0" applyNumberFormat="0" applyBorder="0" applyAlignment="0" applyProtection="0"/>
    <xf numFmtId="0" fontId="2" fillId="6" borderId="0" applyNumberFormat="0" applyBorder="0" applyAlignment="0" applyProtection="0"/>
    <xf numFmtId="0" fontId="3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9" borderId="0" applyNumberFormat="0" applyBorder="0" applyAlignment="0" applyProtection="0"/>
    <xf numFmtId="0" fontId="2" fillId="9" borderId="0" applyNumberFormat="0" applyBorder="0" applyAlignment="0" applyProtection="0"/>
    <xf numFmtId="0" fontId="3" fillId="10" borderId="0" applyNumberFormat="0" applyBorder="0" applyAlignment="0" applyProtection="0"/>
    <xf numFmtId="0" fontId="2" fillId="10" borderId="0" applyNumberFormat="0" applyBorder="0" applyAlignment="0" applyProtection="0"/>
    <xf numFmtId="0" fontId="3" fillId="5" borderId="0" applyNumberFormat="0" applyBorder="0" applyAlignment="0" applyProtection="0"/>
    <xf numFmtId="0" fontId="2" fillId="5" borderId="0" applyNumberFormat="0" applyBorder="0" applyAlignment="0" applyProtection="0"/>
    <xf numFmtId="0" fontId="3" fillId="8" borderId="0" applyNumberFormat="0" applyBorder="0" applyAlignment="0" applyProtection="0"/>
    <xf numFmtId="0" fontId="2" fillId="8" borderId="0" applyNumberFormat="0" applyBorder="0" applyAlignment="0" applyProtection="0"/>
    <xf numFmtId="0" fontId="3" fillId="11" borderId="0" applyNumberFormat="0" applyBorder="0" applyAlignment="0" applyProtection="0"/>
    <xf numFmtId="0" fontId="2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5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9" borderId="0" applyNumberFormat="0" applyBorder="0" applyAlignment="0" applyProtection="0"/>
    <xf numFmtId="0" fontId="4" fillId="9" borderId="0" applyNumberFormat="0" applyBorder="0" applyAlignment="0" applyProtection="0"/>
    <xf numFmtId="0" fontId="5" fillId="10" borderId="0" applyNumberFormat="0" applyBorder="0" applyAlignment="0" applyProtection="0"/>
    <xf numFmtId="0" fontId="4" fillId="10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49" fontId="8" fillId="0" borderId="3">
      <alignment horizontal="center" vertical="center"/>
      <protection locked="0"/>
    </xf>
    <xf numFmtId="172" fontId="71" fillId="0" borderId="0" applyFill="0" applyBorder="0" applyAlignment="0" applyProtection="0"/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0" fontId="10" fillId="0" borderId="0" applyNumberFormat="0" applyFill="0" applyBorder="0" applyAlignment="0" applyProtection="0"/>
    <xf numFmtId="173" fontId="11" fillId="0" borderId="0" applyAlignment="0"/>
    <xf numFmtId="0" fontId="12" fillId="0" borderId="4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71" fillId="0" borderId="0" applyNumberFormat="0" applyAlignment="0">
      <protection locked="0"/>
    </xf>
    <xf numFmtId="0" fontId="71" fillId="0" borderId="0" applyNumberFormat="0" applyAlignment="0"/>
    <xf numFmtId="0" fontId="71" fillId="0" borderId="0" applyNumberFormat="0" applyAlignment="0"/>
    <xf numFmtId="0" fontId="71" fillId="0" borderId="0" applyNumberFormat="0" applyAlignment="0">
      <protection locked="0"/>
    </xf>
    <xf numFmtId="0" fontId="71" fillId="0" borderId="0" applyNumberFormat="0" applyAlignment="0"/>
    <xf numFmtId="0" fontId="71" fillId="0" borderId="0" applyNumberFormat="0" applyAlignment="0">
      <protection locked="0"/>
    </xf>
    <xf numFmtId="0" fontId="71" fillId="0" borderId="0" applyNumberFormat="0" applyAlignment="0"/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0" fontId="71" fillId="0" borderId="0" applyNumberFormat="0" applyAlignment="0">
      <protection locked="0"/>
    </xf>
    <xf numFmtId="49" fontId="15" fillId="22" borderId="5">
      <alignment horizontal="left" vertical="center"/>
      <protection locked="0"/>
    </xf>
    <xf numFmtId="49" fontId="15" fillId="22" borderId="5">
      <alignment horizontal="left" vertical="center"/>
    </xf>
    <xf numFmtId="4" fontId="15" fillId="22" borderId="5">
      <alignment horizontal="right" vertical="center"/>
      <protection locked="0"/>
    </xf>
    <xf numFmtId="4" fontId="15" fillId="22" borderId="5">
      <alignment horizontal="right" vertical="center"/>
    </xf>
    <xf numFmtId="4" fontId="16" fillId="22" borderId="5">
      <alignment horizontal="right" vertical="center"/>
      <protection locked="0"/>
    </xf>
    <xf numFmtId="49" fontId="17" fillId="22" borderId="3">
      <alignment horizontal="left" vertical="center"/>
      <protection locked="0"/>
    </xf>
    <xf numFmtId="49" fontId="17" fillId="22" borderId="3">
      <alignment horizontal="left" vertical="center"/>
    </xf>
    <xf numFmtId="49" fontId="18" fillId="22" borderId="3">
      <alignment horizontal="left" vertical="center"/>
      <protection locked="0"/>
    </xf>
    <xf numFmtId="49" fontId="18" fillId="22" borderId="3">
      <alignment horizontal="left" vertical="center"/>
    </xf>
    <xf numFmtId="4" fontId="17" fillId="22" borderId="3">
      <alignment horizontal="right" vertical="center"/>
      <protection locked="0"/>
    </xf>
    <xf numFmtId="4" fontId="17" fillId="22" borderId="3">
      <alignment horizontal="right" vertical="center"/>
    </xf>
    <xf numFmtId="4" fontId="19" fillId="22" borderId="3">
      <alignment horizontal="righ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  <protection locked="0"/>
    </xf>
    <xf numFmtId="49" fontId="8" fillId="22" borderId="3">
      <alignment horizontal="left" vertical="center"/>
    </xf>
    <xf numFmtId="49" fontId="8" fillId="22" borderId="3">
      <alignment horizontal="left" vertical="center"/>
    </xf>
    <xf numFmtId="49" fontId="16" fillId="22" borderId="3">
      <alignment horizontal="left" vertical="center"/>
      <protection locked="0"/>
    </xf>
    <xf numFmtId="49" fontId="16" fillId="22" borderId="3">
      <alignment horizontal="left" vertical="center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  <protection locked="0"/>
    </xf>
    <xf numFmtId="4" fontId="8" fillId="22" borderId="3">
      <alignment horizontal="right" vertical="center"/>
    </xf>
    <xf numFmtId="4" fontId="8" fillId="22" borderId="3">
      <alignment horizontal="right" vertical="center"/>
    </xf>
    <xf numFmtId="4" fontId="16" fillId="22" borderId="3">
      <alignment horizontal="right" vertical="center"/>
      <protection locked="0"/>
    </xf>
    <xf numFmtId="49" fontId="20" fillId="22" borderId="3">
      <alignment horizontal="left" vertical="center"/>
      <protection locked="0"/>
    </xf>
    <xf numFmtId="49" fontId="20" fillId="22" borderId="3">
      <alignment horizontal="left" vertical="center"/>
    </xf>
    <xf numFmtId="49" fontId="21" fillId="22" borderId="3">
      <alignment horizontal="left" vertical="center"/>
      <protection locked="0"/>
    </xf>
    <xf numFmtId="49" fontId="21" fillId="22" borderId="3">
      <alignment horizontal="left" vertical="center"/>
    </xf>
    <xf numFmtId="4" fontId="20" fillId="22" borderId="3">
      <alignment horizontal="right" vertical="center"/>
      <protection locked="0"/>
    </xf>
    <xf numFmtId="4" fontId="20" fillId="22" borderId="3">
      <alignment horizontal="right" vertical="center"/>
    </xf>
    <xf numFmtId="4" fontId="22" fillId="22" borderId="3">
      <alignment horizontal="right" vertical="center"/>
      <protection locked="0"/>
    </xf>
    <xf numFmtId="49" fontId="23" fillId="0" borderId="3">
      <alignment horizontal="left" vertical="center"/>
      <protection locked="0"/>
    </xf>
    <xf numFmtId="49" fontId="23" fillId="0" borderId="3">
      <alignment horizontal="left" vertical="center"/>
    </xf>
    <xf numFmtId="49" fontId="24" fillId="0" borderId="3">
      <alignment horizontal="left" vertical="center"/>
      <protection locked="0"/>
    </xf>
    <xf numFmtId="49" fontId="24" fillId="0" borderId="3">
      <alignment horizontal="left" vertical="center"/>
    </xf>
    <xf numFmtId="4" fontId="23" fillId="0" borderId="3">
      <alignment horizontal="right" vertical="center"/>
      <protection locked="0"/>
    </xf>
    <xf numFmtId="4" fontId="23" fillId="0" borderId="3">
      <alignment horizontal="right" vertical="center"/>
    </xf>
    <xf numFmtId="4" fontId="24" fillId="0" borderId="3">
      <alignment horizontal="right" vertical="center"/>
      <protection locked="0"/>
    </xf>
    <xf numFmtId="49" fontId="25" fillId="0" borderId="3">
      <alignment horizontal="left" vertical="center"/>
      <protection locked="0"/>
    </xf>
    <xf numFmtId="49" fontId="25" fillId="0" borderId="3">
      <alignment horizontal="left" vertical="center"/>
    </xf>
    <xf numFmtId="49" fontId="26" fillId="0" borderId="3">
      <alignment horizontal="left" vertical="center"/>
      <protection locked="0"/>
    </xf>
    <xf numFmtId="49" fontId="26" fillId="0" borderId="3">
      <alignment horizontal="left" vertical="center"/>
    </xf>
    <xf numFmtId="4" fontId="25" fillId="0" borderId="3">
      <alignment horizontal="right" vertical="center"/>
      <protection locked="0"/>
    </xf>
    <xf numFmtId="4" fontId="25" fillId="0" borderId="3">
      <alignment horizontal="right" vertical="center"/>
    </xf>
    <xf numFmtId="49" fontId="23" fillId="0" borderId="3">
      <alignment horizontal="left" vertical="center"/>
      <protection locked="0"/>
    </xf>
    <xf numFmtId="49" fontId="24" fillId="0" borderId="3">
      <alignment horizontal="left" vertical="center"/>
      <protection locked="0"/>
    </xf>
    <xf numFmtId="4" fontId="23" fillId="0" borderId="3">
      <alignment horizontal="right" vertical="center"/>
      <protection locked="0"/>
    </xf>
    <xf numFmtId="0" fontId="27" fillId="0" borderId="6" applyNumberFormat="0" applyFill="0" applyAlignment="0" applyProtection="0"/>
    <xf numFmtId="0" fontId="9" fillId="0" borderId="0"/>
    <xf numFmtId="0" fontId="9" fillId="0" borderId="0"/>
    <xf numFmtId="0" fontId="9" fillId="0" borderId="0" applyNumberFormat="0" applyFill="0" applyAlignment="0">
      <protection locked="0"/>
    </xf>
    <xf numFmtId="4" fontId="28" fillId="7" borderId="3">
      <alignment horizontal="right" vertical="center"/>
      <protection locked="0"/>
    </xf>
    <xf numFmtId="4" fontId="28" fillId="6" borderId="3">
      <alignment horizontal="right" vertical="center"/>
      <protection locked="0"/>
    </xf>
    <xf numFmtId="4" fontId="28" fillId="20" borderId="3">
      <alignment horizontal="right" vertical="center"/>
      <protection locked="0"/>
    </xf>
    <xf numFmtId="0" fontId="29" fillId="20" borderId="7" applyNumberFormat="0" applyAlignment="0" applyProtection="0"/>
    <xf numFmtId="49" fontId="8" fillId="0" borderId="3">
      <alignment horizontal="left" vertical="center" wrapText="1"/>
      <protection locked="0"/>
    </xf>
    <xf numFmtId="49" fontId="8" fillId="0" borderId="3">
      <alignment horizontal="left" vertical="center" wrapText="1"/>
      <protection locked="0"/>
    </xf>
    <xf numFmtId="0" fontId="30" fillId="0" borderId="0" applyNumberFormat="0" applyFill="0" applyBorder="0" applyAlignment="0" applyProtection="0"/>
    <xf numFmtId="0" fontId="31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5" fillId="16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4" fillId="17" borderId="0" applyNumberFormat="0" applyBorder="0" applyAlignment="0" applyProtection="0"/>
    <xf numFmtId="0" fontId="5" fillId="18" borderId="0" applyNumberFormat="0" applyBorder="0" applyAlignment="0" applyProtection="0"/>
    <xf numFmtId="0" fontId="4" fillId="18" borderId="0" applyNumberFormat="0" applyBorder="0" applyAlignment="0" applyProtection="0"/>
    <xf numFmtId="0" fontId="5" fillId="13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4" fillId="14" borderId="0" applyNumberFormat="0" applyBorder="0" applyAlignment="0" applyProtection="0"/>
    <xf numFmtId="0" fontId="5" fillId="19" borderId="0" applyNumberFormat="0" applyBorder="0" applyAlignment="0" applyProtection="0"/>
    <xf numFmtId="0" fontId="4" fillId="19" borderId="0" applyNumberFormat="0" applyBorder="0" applyAlignment="0" applyProtection="0"/>
    <xf numFmtId="0" fontId="33" fillId="7" borderId="1" applyNumberFormat="0" applyAlignment="0" applyProtection="0"/>
    <xf numFmtId="0" fontId="14" fillId="7" borderId="1" applyNumberFormat="0" applyAlignment="0" applyProtection="0"/>
    <xf numFmtId="0" fontId="34" fillId="20" borderId="7" applyNumberFormat="0" applyAlignment="0" applyProtection="0"/>
    <xf numFmtId="0" fontId="29" fillId="20" borderId="7" applyNumberFormat="0" applyAlignment="0" applyProtection="0"/>
    <xf numFmtId="0" fontId="35" fillId="20" borderId="1" applyNumberFormat="0" applyAlignment="0" applyProtection="0"/>
    <xf numFmtId="0" fontId="6" fillId="20" borderId="1" applyNumberFormat="0" applyAlignment="0" applyProtection="0"/>
    <xf numFmtId="174" fontId="71" fillId="0" borderId="0" applyFill="0" applyBorder="0" applyAlignment="0" applyProtection="0"/>
    <xf numFmtId="0" fontId="36" fillId="4" borderId="0" applyNumberFormat="0" applyBorder="0" applyAlignment="0" applyProtection="0"/>
    <xf numFmtId="0" fontId="37" fillId="0" borderId="9" applyNumberFormat="0" applyFill="0" applyAlignment="0" applyProtection="0"/>
    <xf numFmtId="0" fontId="38" fillId="0" borderId="9" applyNumberFormat="0" applyFill="0" applyAlignment="0" applyProtection="0"/>
    <xf numFmtId="0" fontId="37" fillId="0" borderId="9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39" fillId="0" borderId="10" applyNumberFormat="0" applyFill="0" applyAlignment="0" applyProtection="0"/>
    <xf numFmtId="0" fontId="41" fillId="0" borderId="4" applyNumberFormat="0" applyFill="0" applyAlignment="0" applyProtection="0"/>
    <xf numFmtId="0" fontId="12" fillId="0" borderId="4" applyNumberFormat="0" applyFill="0" applyAlignment="0" applyProtection="0"/>
    <xf numFmtId="0" fontId="4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42" fillId="0" borderId="8" applyNumberFormat="0" applyFill="0" applyAlignment="0" applyProtection="0"/>
    <xf numFmtId="0" fontId="31" fillId="0" borderId="8" applyNumberFormat="0" applyFill="0" applyAlignment="0" applyProtection="0"/>
    <xf numFmtId="0" fontId="43" fillId="21" borderId="2" applyNumberFormat="0" applyAlignment="0" applyProtection="0"/>
    <xf numFmtId="0" fontId="7" fillId="21" borderId="2" applyNumberFormat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4" fillId="23" borderId="0" applyNumberFormat="0" applyBorder="0" applyAlignment="0" applyProtection="0"/>
    <xf numFmtId="0" fontId="45" fillId="23" borderId="0" applyNumberFormat="0" applyBorder="0" applyAlignment="0" applyProtection="0"/>
    <xf numFmtId="0" fontId="44" fillId="23" borderId="0" applyNumberFormat="0" applyBorder="0" applyAlignment="0" applyProtection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9" fillId="0" borderId="0"/>
    <xf numFmtId="0" fontId="46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2" fillId="0" borderId="0"/>
    <xf numFmtId="0" fontId="2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71" fillId="0" borderId="0"/>
    <xf numFmtId="0" fontId="9" fillId="0" borderId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/>
    <xf numFmtId="0" fontId="9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9" fillId="0" borderId="0"/>
    <xf numFmtId="0" fontId="48" fillId="3" borderId="0" applyNumberFormat="0" applyBorder="0" applyAlignment="0" applyProtection="0"/>
    <xf numFmtId="0" fontId="49" fillId="3" borderId="0" applyNumberFormat="0" applyBorder="0" applyAlignment="0" applyProtection="0"/>
    <xf numFmtId="0" fontId="49" fillId="3" borderId="0" applyNumberFormat="0" applyBorder="0" applyAlignment="0" applyProtection="0"/>
    <xf numFmtId="0" fontId="5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71" fillId="24" borderId="11" applyNumberFormat="0" applyAlignment="0" applyProtection="0"/>
    <xf numFmtId="0" fontId="71" fillId="24" borderId="11" applyNumberFormat="0" applyAlignment="0" applyProtection="0"/>
    <xf numFmtId="0" fontId="71" fillId="24" borderId="11" applyNumberFormat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9" fontId="71" fillId="0" borderId="0" applyFill="0" applyBorder="0" applyAlignment="0" applyProtection="0"/>
    <xf numFmtId="0" fontId="51" fillId="0" borderId="6" applyNumberFormat="0" applyFill="0" applyAlignment="0" applyProtection="0"/>
    <xf numFmtId="0" fontId="27" fillId="0" borderId="6" applyNumberFormat="0" applyFill="0" applyAlignment="0" applyProtection="0"/>
    <xf numFmtId="0" fontId="1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75" fontId="71" fillId="0" borderId="0" applyFill="0" applyBorder="0" applyAlignment="0" applyProtection="0"/>
    <xf numFmtId="176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8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7" fontId="71" fillId="0" borderId="0" applyFill="0" applyBorder="0" applyAlignment="0" applyProtection="0"/>
    <xf numFmtId="179" fontId="71" fillId="0" borderId="0" applyFill="0" applyBorder="0" applyAlignment="0" applyProtection="0"/>
    <xf numFmtId="179" fontId="71" fillId="0" borderId="0" applyFill="0" applyBorder="0" applyAlignment="0" applyProtection="0"/>
    <xf numFmtId="180" fontId="71" fillId="0" borderId="0" applyFill="0" applyBorder="0" applyAlignment="0" applyProtection="0"/>
    <xf numFmtId="172" fontId="71" fillId="0" borderId="0" applyFill="0" applyBorder="0" applyAlignment="0" applyProtection="0"/>
    <xf numFmtId="172" fontId="71" fillId="0" borderId="0" applyFill="0" applyBorder="0" applyAlignment="0" applyProtection="0"/>
    <xf numFmtId="172" fontId="71" fillId="0" borderId="0" applyFill="0" applyBorder="0" applyAlignment="0" applyProtection="0"/>
    <xf numFmtId="181" fontId="71" fillId="0" borderId="0" applyFill="0" applyBorder="0" applyAlignment="0" applyProtection="0"/>
    <xf numFmtId="172" fontId="71" fillId="0" borderId="0" applyFill="0" applyBorder="0" applyAlignment="0" applyProtection="0"/>
    <xf numFmtId="0" fontId="54" fillId="4" borderId="0" applyNumberFormat="0" applyBorder="0" applyAlignment="0" applyProtection="0"/>
    <xf numFmtId="0" fontId="36" fillId="4" borderId="0" applyNumberFormat="0" applyBorder="0" applyAlignment="0" applyProtection="0"/>
    <xf numFmtId="182" fontId="56" fillId="0" borderId="0" applyFill="0" applyBorder="0">
      <alignment horizontal="center" vertical="center" wrapText="1"/>
      <protection locked="0"/>
    </xf>
    <xf numFmtId="173" fontId="55" fillId="0" borderId="0">
      <alignment wrapText="1"/>
    </xf>
    <xf numFmtId="173" fontId="11" fillId="0" borderId="0">
      <alignment wrapText="1"/>
    </xf>
  </cellStyleXfs>
  <cellXfs count="156">
    <xf numFmtId="0" fontId="0" fillId="0" borderId="0" xfId="0"/>
    <xf numFmtId="0" fontId="57" fillId="0" borderId="0" xfId="0" applyFont="1" applyFill="1" applyBorder="1" applyAlignment="1">
      <alignment vertical="center"/>
    </xf>
    <xf numFmtId="0" fontId="57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horizontal="left" vertical="center"/>
    </xf>
    <xf numFmtId="0" fontId="58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left" vertical="center" wrapText="1"/>
    </xf>
    <xf numFmtId="0" fontId="58" fillId="0" borderId="0" xfId="0" applyFont="1" applyFill="1" applyAlignment="1">
      <alignment horizontal="center" vertical="center"/>
    </xf>
    <xf numFmtId="0" fontId="58" fillId="0" borderId="0" xfId="0" applyFont="1" applyFill="1" applyAlignment="1">
      <alignment horizontal="left" vertical="center"/>
    </xf>
    <xf numFmtId="0" fontId="60" fillId="0" borderId="0" xfId="0" applyFont="1" applyFill="1" applyBorder="1" applyAlignment="1">
      <alignment horizontal="center" vertical="center"/>
    </xf>
    <xf numFmtId="0" fontId="61" fillId="0" borderId="0" xfId="0" applyFont="1" applyFill="1" applyAlignment="1">
      <alignment horizontal="left" vertical="center"/>
    </xf>
    <xf numFmtId="0" fontId="58" fillId="0" borderId="0" xfId="0" applyFont="1" applyFill="1" applyAlignment="1">
      <alignment vertical="center"/>
    </xf>
    <xf numFmtId="0" fontId="58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center" vertical="center" wrapText="1"/>
    </xf>
    <xf numFmtId="0" fontId="57" fillId="0" borderId="3" xfId="0" applyFont="1" applyFill="1" applyBorder="1" applyAlignment="1">
      <alignment horizontal="center" vertical="center" wrapText="1"/>
    </xf>
    <xf numFmtId="0" fontId="58" fillId="0" borderId="3" xfId="0" applyFont="1" applyFill="1" applyBorder="1" applyAlignment="1">
      <alignment vertical="center" wrapText="1"/>
    </xf>
    <xf numFmtId="0" fontId="58" fillId="0" borderId="3" xfId="0" applyFont="1" applyFill="1" applyBorder="1" applyAlignment="1">
      <alignment vertical="center"/>
    </xf>
    <xf numFmtId="0" fontId="58" fillId="0" borderId="12" xfId="0" applyFont="1" applyFill="1" applyBorder="1" applyAlignment="1">
      <alignment vertical="center" wrapText="1"/>
    </xf>
    <xf numFmtId="0" fontId="58" fillId="0" borderId="0" xfId="0" applyFont="1" applyFill="1" applyBorder="1" applyAlignment="1">
      <alignment vertical="center" wrapText="1"/>
    </xf>
    <xf numFmtId="0" fontId="57" fillId="0" borderId="0" xfId="0" applyFont="1" applyFill="1" applyAlignment="1">
      <alignment horizontal="left" vertical="center"/>
    </xf>
    <xf numFmtId="0" fontId="57" fillId="0" borderId="0" xfId="0" applyFont="1" applyFill="1" applyAlignment="1">
      <alignment horizontal="center" vertical="center"/>
    </xf>
    <xf numFmtId="0" fontId="57" fillId="0" borderId="3" xfId="0" applyFont="1" applyFill="1" applyBorder="1" applyAlignment="1">
      <alignment horizontal="center" vertical="center"/>
    </xf>
    <xf numFmtId="0" fontId="64" fillId="0" borderId="0" xfId="0" applyFont="1" applyFill="1" applyBorder="1" applyAlignment="1">
      <alignment vertical="center"/>
    </xf>
    <xf numFmtId="0" fontId="57" fillId="0" borderId="3" xfId="177" applyNumberFormat="1" applyFont="1" applyFill="1" applyBorder="1" applyAlignment="1">
      <alignment vertical="center" wrapText="1"/>
      <protection locked="0"/>
    </xf>
    <xf numFmtId="0" fontId="57" fillId="0" borderId="3" xfId="177" applyNumberFormat="1" applyFont="1" applyFill="1" applyBorder="1" applyAlignment="1">
      <alignment horizontal="center" vertical="center" wrapText="1"/>
      <protection locked="0"/>
    </xf>
    <xf numFmtId="183" fontId="57" fillId="0" borderId="3" xfId="177" applyNumberFormat="1" applyFont="1" applyFill="1" applyBorder="1" applyAlignment="1">
      <alignment vertical="center" wrapText="1"/>
      <protection locked="0"/>
    </xf>
    <xf numFmtId="183" fontId="57" fillId="0" borderId="3" xfId="0" applyNumberFormat="1" applyFont="1" applyFill="1" applyBorder="1" applyAlignment="1">
      <alignment horizontal="left" vertical="center" wrapText="1"/>
    </xf>
    <xf numFmtId="183" fontId="63" fillId="0" borderId="3" xfId="0" applyNumberFormat="1" applyFont="1" applyFill="1" applyBorder="1" applyAlignment="1">
      <alignment horizontal="left" vertical="center" wrapText="1"/>
    </xf>
    <xf numFmtId="0" fontId="66" fillId="0" borderId="0" xfId="0" applyFont="1" applyFill="1" applyBorder="1" applyAlignment="1">
      <alignment vertical="center"/>
    </xf>
    <xf numFmtId="183" fontId="63" fillId="0" borderId="3" xfId="177" applyNumberFormat="1" applyFont="1" applyFill="1" applyBorder="1" applyAlignment="1">
      <alignment vertical="center" wrapText="1"/>
      <protection locked="0"/>
    </xf>
    <xf numFmtId="0" fontId="63" fillId="0" borderId="3" xfId="0" applyFont="1" applyFill="1" applyBorder="1" applyAlignment="1">
      <alignment horizontal="center" vertical="center"/>
    </xf>
    <xf numFmtId="0" fontId="63" fillId="0" borderId="3" xfId="177" applyNumberFormat="1" applyFont="1" applyFill="1" applyBorder="1" applyAlignment="1">
      <alignment vertical="center" wrapText="1"/>
      <protection locked="0"/>
    </xf>
    <xf numFmtId="0" fontId="63" fillId="0" borderId="3" xfId="0" applyFont="1" applyFill="1" applyBorder="1" applyAlignment="1">
      <alignment vertical="center" wrapText="1"/>
    </xf>
    <xf numFmtId="0" fontId="63" fillId="0" borderId="3" xfId="0" applyFont="1" applyFill="1" applyBorder="1" applyAlignment="1" applyProtection="1">
      <alignment vertical="center" wrapText="1"/>
      <protection locked="0"/>
    </xf>
    <xf numFmtId="0" fontId="57" fillId="0" borderId="3" xfId="0" applyFont="1" applyFill="1" applyBorder="1" applyAlignment="1">
      <alignment horizontal="left" vertical="center" wrapText="1"/>
    </xf>
    <xf numFmtId="0" fontId="57" fillId="0" borderId="3" xfId="0" applyFont="1" applyFill="1" applyBorder="1" applyAlignment="1">
      <alignment horizontal="center"/>
    </xf>
    <xf numFmtId="0" fontId="63" fillId="0" borderId="3" xfId="0" applyFont="1" applyFill="1" applyBorder="1" applyAlignment="1">
      <alignment horizontal="center"/>
    </xf>
    <xf numFmtId="184" fontId="63" fillId="0" borderId="3" xfId="0" applyNumberFormat="1" applyFont="1" applyFill="1" applyBorder="1" applyAlignment="1">
      <alignment horizontal="center" vertical="center" wrapText="1"/>
    </xf>
    <xf numFmtId="0" fontId="63" fillId="0" borderId="3" xfId="0" applyFont="1" applyFill="1" applyBorder="1" applyAlignment="1">
      <alignment horizontal="left" vertical="center" wrapText="1"/>
    </xf>
    <xf numFmtId="0" fontId="57" fillId="0" borderId="3" xfId="243" applyFont="1" applyFill="1" applyBorder="1" applyAlignment="1">
      <alignment horizontal="center" vertical="center"/>
    </xf>
    <xf numFmtId="0" fontId="63" fillId="0" borderId="3" xfId="243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68" fillId="0" borderId="0" xfId="0" applyFont="1" applyFill="1" applyBorder="1" applyAlignment="1">
      <alignment vertical="center"/>
    </xf>
    <xf numFmtId="0" fontId="57" fillId="0" borderId="13" xfId="0" applyFont="1" applyFill="1" applyBorder="1" applyAlignment="1" applyProtection="1">
      <alignment horizontal="left" vertical="center" wrapText="1"/>
      <protection locked="0"/>
    </xf>
    <xf numFmtId="0" fontId="57" fillId="0" borderId="13" xfId="0" applyFont="1" applyFill="1" applyBorder="1" applyAlignment="1">
      <alignment horizontal="center" vertical="center"/>
    </xf>
    <xf numFmtId="0" fontId="57" fillId="0" borderId="3" xfId="0" applyFont="1" applyFill="1" applyBorder="1" applyAlignment="1" applyProtection="1">
      <alignment horizontal="left" vertical="center" wrapText="1"/>
      <protection locked="0"/>
    </xf>
    <xf numFmtId="0" fontId="57" fillId="0" borderId="14" xfId="0" applyFont="1" applyFill="1" applyBorder="1" applyAlignment="1" applyProtection="1">
      <alignment horizontal="left" vertical="center" wrapText="1"/>
      <protection locked="0"/>
    </xf>
    <xf numFmtId="0" fontId="57" fillId="0" borderId="14" xfId="0" applyFont="1" applyFill="1" applyBorder="1" applyAlignment="1">
      <alignment horizontal="center" vertical="center"/>
    </xf>
    <xf numFmtId="184" fontId="57" fillId="0" borderId="3" xfId="0" applyNumberFormat="1" applyFont="1" applyFill="1" applyBorder="1" applyAlignment="1">
      <alignment horizontal="center" vertical="center" wrapText="1"/>
    </xf>
    <xf numFmtId="175" fontId="57" fillId="0" borderId="3" xfId="0" applyNumberFormat="1" applyFont="1" applyFill="1" applyBorder="1" applyAlignment="1">
      <alignment horizontal="center" vertical="center" wrapText="1"/>
    </xf>
    <xf numFmtId="0" fontId="63" fillId="0" borderId="3" xfId="0" applyFont="1" applyFill="1" applyBorder="1" applyAlignment="1" applyProtection="1">
      <alignment horizontal="left" vertical="center" wrapText="1"/>
      <protection locked="0"/>
    </xf>
    <xf numFmtId="49" fontId="57" fillId="0" borderId="3" xfId="0" applyNumberFormat="1" applyFont="1" applyFill="1" applyBorder="1" applyAlignment="1">
      <alignment horizontal="center" vertical="center"/>
    </xf>
    <xf numFmtId="49" fontId="63" fillId="0" borderId="3" xfId="0" applyNumberFormat="1" applyFont="1" applyFill="1" applyBorder="1" applyAlignment="1">
      <alignment horizontal="center" vertical="center"/>
    </xf>
    <xf numFmtId="0" fontId="63" fillId="0" borderId="0" xfId="0" applyFont="1" applyFill="1" applyBorder="1" applyAlignment="1" applyProtection="1">
      <alignment horizontal="left" vertical="center"/>
      <protection locked="0"/>
    </xf>
    <xf numFmtId="184" fontId="63" fillId="0" borderId="0" xfId="0" applyNumberFormat="1" applyFont="1" applyFill="1" applyBorder="1" applyAlignment="1">
      <alignment horizontal="center" vertical="center" wrapText="1"/>
    </xf>
    <xf numFmtId="184" fontId="63" fillId="0" borderId="0" xfId="0" applyNumberFormat="1" applyFont="1" applyFill="1" applyBorder="1" applyAlignment="1">
      <alignment horizontal="right" vertical="center" wrapText="1"/>
    </xf>
    <xf numFmtId="184" fontId="57" fillId="0" borderId="0" xfId="0" applyNumberFormat="1" applyFont="1" applyFill="1" applyBorder="1" applyAlignment="1">
      <alignment horizontal="center" vertical="center" wrapText="1"/>
    </xf>
    <xf numFmtId="0" fontId="6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63" fillId="0" borderId="0" xfId="0" applyFont="1" applyFill="1" applyBorder="1" applyAlignment="1">
      <alignment horizontal="left" wrapText="1"/>
    </xf>
    <xf numFmtId="0" fontId="57" fillId="0" borderId="0" xfId="0" applyFont="1" applyFill="1" applyBorder="1" applyAlignment="1">
      <alignment horizontal="center"/>
    </xf>
    <xf numFmtId="184" fontId="70" fillId="0" borderId="0" xfId="0" applyNumberFormat="1" applyFont="1" applyFill="1" applyBorder="1" applyAlignment="1"/>
    <xf numFmtId="0" fontId="57" fillId="0" borderId="0" xfId="0" applyFont="1" applyFill="1" applyBorder="1" applyAlignment="1">
      <alignment horizontal="center" vertical="top"/>
    </xf>
    <xf numFmtId="0" fontId="57" fillId="0" borderId="0" xfId="0" applyFont="1" applyFill="1" applyBorder="1" applyAlignment="1">
      <alignment vertical="top"/>
    </xf>
    <xf numFmtId="0" fontId="57" fillId="0" borderId="0" xfId="0" applyFont="1" applyFill="1" applyAlignment="1">
      <alignment horizontal="left" vertical="top"/>
    </xf>
    <xf numFmtId="0" fontId="57" fillId="0" borderId="0" xfId="0" applyFont="1" applyFill="1" applyBorder="1" applyAlignment="1">
      <alignment vertical="center" wrapText="1"/>
    </xf>
    <xf numFmtId="0" fontId="58" fillId="0" borderId="3" xfId="0" applyFont="1" applyFill="1" applyBorder="1" applyAlignment="1">
      <alignment horizontal="right" vertical="center" wrapText="1"/>
    </xf>
    <xf numFmtId="175" fontId="63" fillId="0" borderId="3" xfId="0" applyNumberFormat="1" applyFont="1" applyFill="1" applyBorder="1" applyAlignment="1">
      <alignment horizontal="center" vertical="center" wrapText="1"/>
    </xf>
    <xf numFmtId="183" fontId="63" fillId="0" borderId="3" xfId="0" applyNumberFormat="1" applyFont="1" applyFill="1" applyBorder="1" applyAlignment="1">
      <alignment horizontal="center" vertical="center" wrapText="1"/>
    </xf>
    <xf numFmtId="183" fontId="57" fillId="0" borderId="3" xfId="0" applyNumberFormat="1" applyFont="1" applyFill="1" applyBorder="1" applyAlignment="1">
      <alignment horizontal="center" vertical="center" wrapText="1"/>
    </xf>
    <xf numFmtId="189" fontId="57" fillId="0" borderId="15" xfId="0" applyNumberFormat="1" applyFont="1" applyFill="1" applyBorder="1" applyAlignment="1">
      <alignment horizontal="center" vertical="center" wrapText="1"/>
    </xf>
    <xf numFmtId="1" fontId="57" fillId="0" borderId="3" xfId="0" applyNumberFormat="1" applyFont="1" applyFill="1" applyBorder="1" applyAlignment="1">
      <alignment horizontal="right" vertical="center" wrapText="1"/>
    </xf>
    <xf numFmtId="183" fontId="65" fillId="0" borderId="3" xfId="0" applyNumberFormat="1" applyFont="1" applyFill="1" applyBorder="1" applyAlignment="1">
      <alignment horizontal="center" vertical="center" wrapText="1"/>
    </xf>
    <xf numFmtId="0" fontId="57" fillId="0" borderId="0" xfId="0" applyFont="1" applyFill="1" applyBorder="1" applyAlignment="1"/>
    <xf numFmtId="0" fontId="58" fillId="0" borderId="0" xfId="0" applyFont="1" applyFill="1" applyBorder="1" applyAlignment="1"/>
    <xf numFmtId="0" fontId="58" fillId="0" borderId="0" xfId="0" applyFont="1" applyFill="1" applyAlignment="1"/>
    <xf numFmtId="0" fontId="58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58" fillId="0" borderId="12" xfId="0" applyFont="1" applyFill="1" applyBorder="1" applyAlignment="1">
      <alignment wrapText="1"/>
    </xf>
    <xf numFmtId="0" fontId="57" fillId="0" borderId="0" xfId="0" applyFont="1" applyFill="1" applyAlignment="1"/>
    <xf numFmtId="0" fontId="57" fillId="0" borderId="3" xfId="0" applyFont="1" applyFill="1" applyBorder="1" applyAlignment="1">
      <alignment wrapText="1"/>
    </xf>
    <xf numFmtId="183" fontId="63" fillId="0" borderId="3" xfId="0" applyNumberFormat="1" applyFont="1" applyFill="1" applyBorder="1" applyAlignment="1">
      <alignment wrapText="1"/>
    </xf>
    <xf numFmtId="175" fontId="63" fillId="0" borderId="3" xfId="0" applyNumberFormat="1" applyFont="1" applyFill="1" applyBorder="1" applyAlignment="1">
      <alignment wrapText="1"/>
    </xf>
    <xf numFmtId="175" fontId="57" fillId="0" borderId="3" xfId="0" applyNumberFormat="1" applyFont="1" applyFill="1" applyBorder="1" applyAlignment="1">
      <alignment wrapText="1"/>
    </xf>
    <xf numFmtId="1" fontId="57" fillId="0" borderId="3" xfId="0" applyNumberFormat="1" applyFont="1" applyFill="1" applyBorder="1" applyAlignment="1">
      <alignment wrapText="1"/>
    </xf>
    <xf numFmtId="183" fontId="57" fillId="0" borderId="3" xfId="0" applyNumberFormat="1" applyFont="1" applyFill="1" applyBorder="1" applyAlignment="1">
      <alignment wrapText="1"/>
    </xf>
    <xf numFmtId="184" fontId="63" fillId="0" borderId="0" xfId="0" applyNumberFormat="1" applyFont="1" applyFill="1" applyBorder="1" applyAlignment="1">
      <alignment wrapText="1"/>
    </xf>
    <xf numFmtId="183" fontId="57" fillId="0" borderId="3" xfId="0" applyNumberFormat="1" applyFont="1" applyFill="1" applyBorder="1" applyAlignment="1">
      <alignment horizontal="right" vertical="center" wrapText="1"/>
    </xf>
    <xf numFmtId="197" fontId="57" fillId="0" borderId="0" xfId="0" applyNumberFormat="1" applyFont="1" applyFill="1" applyBorder="1" applyAlignment="1">
      <alignment vertical="center"/>
    </xf>
    <xf numFmtId="175" fontId="57" fillId="0" borderId="0" xfId="0" applyNumberFormat="1" applyFont="1" applyFill="1" applyBorder="1" applyAlignment="1">
      <alignment vertical="center"/>
    </xf>
    <xf numFmtId="183" fontId="57" fillId="0" borderId="0" xfId="0" applyNumberFormat="1" applyFont="1" applyFill="1" applyBorder="1" applyAlignment="1">
      <alignment vertical="center"/>
    </xf>
    <xf numFmtId="175" fontId="57" fillId="0" borderId="0" xfId="0" applyNumberFormat="1" applyFont="1" applyFill="1" applyBorder="1" applyAlignment="1">
      <alignment horizontal="center" vertical="center"/>
    </xf>
    <xf numFmtId="0" fontId="57" fillId="25" borderId="0" xfId="0" applyFont="1" applyFill="1" applyBorder="1" applyAlignment="1">
      <alignment vertical="center"/>
    </xf>
    <xf numFmtId="185" fontId="63" fillId="0" borderId="3" xfId="0" applyNumberFormat="1" applyFont="1" applyFill="1" applyBorder="1" applyAlignment="1">
      <alignment horizontal="left" vertical="center" wrapText="1" indent="1"/>
    </xf>
    <xf numFmtId="0" fontId="63" fillId="0" borderId="3" xfId="243" applyFont="1" applyFill="1" applyBorder="1" applyAlignment="1">
      <alignment horizontal="center" vertical="center" wrapText="1"/>
    </xf>
    <xf numFmtId="175" fontId="57" fillId="0" borderId="3" xfId="0" applyNumberFormat="1" applyFont="1" applyFill="1" applyBorder="1" applyAlignment="1">
      <alignment vertical="center" wrapText="1"/>
    </xf>
    <xf numFmtId="3" fontId="63" fillId="0" borderId="3" xfId="0" applyNumberFormat="1" applyFont="1" applyFill="1" applyBorder="1" applyAlignment="1">
      <alignment vertical="center" wrapText="1"/>
    </xf>
    <xf numFmtId="0" fontId="57" fillId="0" borderId="3" xfId="243" applyFont="1" applyFill="1" applyBorder="1" applyAlignment="1">
      <alignment horizontal="center" vertical="center" wrapText="1"/>
    </xf>
    <xf numFmtId="198" fontId="57" fillId="0" borderId="15" xfId="0" applyNumberFormat="1" applyFont="1" applyFill="1" applyBorder="1" applyAlignment="1">
      <alignment horizontal="center" vertical="center" wrapText="1"/>
    </xf>
    <xf numFmtId="198" fontId="57" fillId="0" borderId="3" xfId="0" applyNumberFormat="1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vertical="center"/>
    </xf>
    <xf numFmtId="0" fontId="57" fillId="0" borderId="3" xfId="0" applyNumberFormat="1" applyFont="1" applyFill="1" applyBorder="1" applyAlignment="1">
      <alignment horizontal="center" vertical="center"/>
    </xf>
    <xf numFmtId="175" fontId="65" fillId="0" borderId="3" xfId="0" applyNumberFormat="1" applyFont="1" applyFill="1" applyBorder="1" applyAlignment="1">
      <alignment horizontal="center" vertical="center" wrapText="1"/>
    </xf>
    <xf numFmtId="0" fontId="57" fillId="26" borderId="3" xfId="0" applyFont="1" applyFill="1" applyBorder="1" applyAlignment="1" applyProtection="1">
      <alignment horizontal="left" vertical="center" wrapText="1"/>
      <protection locked="0"/>
    </xf>
    <xf numFmtId="0" fontId="57" fillId="26" borderId="3" xfId="0" applyFont="1" applyFill="1" applyBorder="1" applyAlignment="1">
      <alignment horizontal="center" vertical="center"/>
    </xf>
    <xf numFmtId="175" fontId="57" fillId="26" borderId="3" xfId="0" applyNumberFormat="1" applyFont="1" applyFill="1" applyBorder="1" applyAlignment="1">
      <alignment horizontal="center" vertical="center" wrapText="1"/>
    </xf>
    <xf numFmtId="175" fontId="57" fillId="26" borderId="3" xfId="0" applyNumberFormat="1" applyFont="1" applyFill="1" applyBorder="1" applyAlignment="1">
      <alignment wrapText="1"/>
    </xf>
    <xf numFmtId="184" fontId="57" fillId="26" borderId="3" xfId="0" applyNumberFormat="1" applyFont="1" applyFill="1" applyBorder="1" applyAlignment="1">
      <alignment horizontal="center" vertical="center" wrapText="1"/>
    </xf>
    <xf numFmtId="0" fontId="69" fillId="26" borderId="0" xfId="0" applyFont="1" applyFill="1" applyBorder="1" applyAlignment="1">
      <alignment horizontal="center" vertical="center"/>
    </xf>
    <xf numFmtId="0" fontId="57" fillId="26" borderId="0" xfId="0" applyFont="1" applyFill="1" applyBorder="1" applyAlignment="1">
      <alignment vertical="center"/>
    </xf>
    <xf numFmtId="0" fontId="63" fillId="26" borderId="3" xfId="0" applyFont="1" applyFill="1" applyBorder="1" applyAlignment="1" applyProtection="1">
      <alignment horizontal="left" vertical="center" wrapText="1"/>
      <protection locked="0"/>
    </xf>
    <xf numFmtId="0" fontId="63" fillId="26" borderId="3" xfId="0" applyFont="1" applyFill="1" applyBorder="1" applyAlignment="1">
      <alignment horizontal="center" vertical="center"/>
    </xf>
    <xf numFmtId="183" fontId="63" fillId="26" borderId="3" xfId="0" applyNumberFormat="1" applyFont="1" applyFill="1" applyBorder="1" applyAlignment="1">
      <alignment horizontal="center" vertical="center" wrapText="1"/>
    </xf>
    <xf numFmtId="175" fontId="63" fillId="26" borderId="3" xfId="0" applyNumberFormat="1" applyFont="1" applyFill="1" applyBorder="1" applyAlignment="1">
      <alignment wrapText="1"/>
    </xf>
    <xf numFmtId="175" fontId="63" fillId="26" borderId="3" xfId="0" applyNumberFormat="1" applyFont="1" applyFill="1" applyBorder="1" applyAlignment="1">
      <alignment horizontal="center" vertical="center" wrapText="1"/>
    </xf>
    <xf numFmtId="184" fontId="63" fillId="26" borderId="3" xfId="0" applyNumberFormat="1" applyFont="1" applyFill="1" applyBorder="1" applyAlignment="1">
      <alignment horizontal="center" vertical="center" wrapText="1"/>
    </xf>
    <xf numFmtId="0" fontId="63" fillId="26" borderId="0" xfId="0" applyFont="1" applyFill="1" applyBorder="1" applyAlignment="1">
      <alignment vertical="center"/>
    </xf>
    <xf numFmtId="183" fontId="57" fillId="26" borderId="3" xfId="0" applyNumberFormat="1" applyFont="1" applyFill="1" applyBorder="1" applyAlignment="1">
      <alignment horizontal="center" vertical="center" wrapText="1"/>
    </xf>
    <xf numFmtId="183" fontId="57" fillId="26" borderId="3" xfId="0" applyNumberFormat="1" applyFont="1" applyFill="1" applyBorder="1" applyAlignment="1">
      <alignment wrapText="1"/>
    </xf>
    <xf numFmtId="0" fontId="63" fillId="26" borderId="13" xfId="0" applyFont="1" applyFill="1" applyBorder="1" applyAlignment="1">
      <alignment horizontal="left" vertical="center"/>
    </xf>
    <xf numFmtId="0" fontId="63" fillId="26" borderId="13" xfId="0" applyFont="1" applyFill="1" applyBorder="1" applyAlignment="1">
      <alignment horizontal="center" vertical="center"/>
    </xf>
    <xf numFmtId="0" fontId="63" fillId="26" borderId="3" xfId="0" applyFont="1" applyFill="1" applyBorder="1" applyAlignment="1"/>
    <xf numFmtId="0" fontId="63" fillId="26" borderId="13" xfId="0" applyFont="1" applyFill="1" applyBorder="1" applyAlignment="1" applyProtection="1">
      <alignment horizontal="left" vertical="center" wrapText="1"/>
      <protection locked="0"/>
    </xf>
    <xf numFmtId="49" fontId="63" fillId="26" borderId="13" xfId="0" applyNumberFormat="1" applyFont="1" applyFill="1" applyBorder="1" applyAlignment="1">
      <alignment horizontal="center" vertical="center"/>
    </xf>
    <xf numFmtId="49" fontId="57" fillId="26" borderId="3" xfId="0" applyNumberFormat="1" applyFont="1" applyFill="1" applyBorder="1" applyAlignment="1">
      <alignment horizontal="center" vertical="center"/>
    </xf>
    <xf numFmtId="49" fontId="63" fillId="26" borderId="3" xfId="0" applyNumberFormat="1" applyFont="1" applyFill="1" applyBorder="1" applyAlignment="1">
      <alignment horizontal="center" vertical="center"/>
    </xf>
    <xf numFmtId="0" fontId="57" fillId="26" borderId="13" xfId="0" applyFont="1" applyFill="1" applyBorder="1" applyAlignment="1" applyProtection="1">
      <alignment horizontal="left" vertical="center" wrapText="1"/>
      <protection locked="0"/>
    </xf>
    <xf numFmtId="0" fontId="57" fillId="26" borderId="13" xfId="0" applyFont="1" applyFill="1" applyBorder="1" applyAlignment="1">
      <alignment horizontal="center" vertical="center"/>
    </xf>
    <xf numFmtId="0" fontId="57" fillId="0" borderId="3" xfId="0" applyNumberFormat="1" applyFont="1" applyFill="1" applyBorder="1" applyAlignment="1">
      <alignment horizontal="center" vertical="center" wrapText="1"/>
    </xf>
    <xf numFmtId="0" fontId="63" fillId="0" borderId="3" xfId="0" applyNumberFormat="1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 wrapText="1"/>
    </xf>
    <xf numFmtId="0" fontId="58" fillId="0" borderId="0" xfId="0" applyFont="1" applyFill="1" applyBorder="1" applyAlignment="1">
      <alignment horizontal="left" vertical="center"/>
    </xf>
    <xf numFmtId="0" fontId="58" fillId="0" borderId="3" xfId="0" applyFont="1" applyFill="1" applyBorder="1" applyAlignment="1">
      <alignment horizontal="center" vertical="center" wrapText="1"/>
    </xf>
    <xf numFmtId="0" fontId="58" fillId="0" borderId="3" xfId="0" applyFont="1" applyFill="1" applyBorder="1" applyAlignment="1">
      <alignment horizontal="left" vertical="center" wrapText="1"/>
    </xf>
    <xf numFmtId="0" fontId="58" fillId="0" borderId="3" xfId="0" applyFont="1" applyFill="1" applyBorder="1" applyAlignment="1">
      <alignment horizontal="right" vertical="center" wrapText="1"/>
    </xf>
    <xf numFmtId="0" fontId="57" fillId="0" borderId="3" xfId="0" applyFont="1" applyFill="1" applyBorder="1" applyAlignment="1">
      <alignment horizontal="center" vertical="center" wrapText="1"/>
    </xf>
    <xf numFmtId="14" fontId="58" fillId="0" borderId="3" xfId="0" applyNumberFormat="1" applyFont="1" applyFill="1" applyBorder="1" applyAlignment="1">
      <alignment horizontal="center" vertical="center" wrapText="1"/>
    </xf>
    <xf numFmtId="14" fontId="57" fillId="0" borderId="3" xfId="0" applyNumberFormat="1" applyFont="1" applyFill="1" applyBorder="1" applyAlignment="1">
      <alignment horizontal="center" vertical="center" wrapText="1"/>
    </xf>
    <xf numFmtId="0" fontId="58" fillId="0" borderId="3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0" fontId="57" fillId="0" borderId="3" xfId="0" applyFont="1" applyFill="1" applyBorder="1" applyAlignment="1">
      <alignment horizontal="center" vertical="center"/>
    </xf>
    <xf numFmtId="0" fontId="57" fillId="0" borderId="3" xfId="0" applyFont="1" applyFill="1" applyBorder="1" applyAlignment="1">
      <alignment wrapText="1"/>
    </xf>
    <xf numFmtId="0" fontId="57" fillId="0" borderId="3" xfId="0" applyFont="1" applyFill="1" applyBorder="1" applyAlignment="1">
      <alignment horizontal="center" vertical="center" wrapText="1" shrinkToFit="1"/>
    </xf>
    <xf numFmtId="0" fontId="63" fillId="0" borderId="3" xfId="0" applyFont="1" applyFill="1" applyBorder="1" applyAlignment="1">
      <alignment horizontal="center" vertical="center" wrapText="1"/>
    </xf>
    <xf numFmtId="0" fontId="63" fillId="0" borderId="3" xfId="0" applyFont="1" applyFill="1" applyBorder="1" applyAlignment="1" applyProtection="1">
      <alignment vertical="center" wrapText="1"/>
      <protection locked="0"/>
    </xf>
    <xf numFmtId="0" fontId="63" fillId="0" borderId="3" xfId="243" applyFont="1" applyFill="1" applyBorder="1" applyAlignment="1">
      <alignment horizontal="center" vertical="center" wrapText="1"/>
    </xf>
    <xf numFmtId="0" fontId="63" fillId="0" borderId="3" xfId="0" applyFont="1" applyFill="1" applyBorder="1" applyAlignment="1" applyProtection="1">
      <alignment horizontal="center" vertical="center"/>
      <protection locked="0"/>
    </xf>
    <xf numFmtId="0" fontId="63" fillId="0" borderId="3" xfId="235" applyNumberFormat="1" applyFont="1" applyFill="1" applyBorder="1" applyAlignment="1">
      <alignment horizontal="center" vertical="center" wrapText="1"/>
    </xf>
    <xf numFmtId="0" fontId="63" fillId="26" borderId="3" xfId="0" applyFont="1" applyFill="1" applyBorder="1" applyAlignment="1">
      <alignment horizontal="center" vertical="center"/>
    </xf>
    <xf numFmtId="0" fontId="63" fillId="0" borderId="3" xfId="0" applyFont="1" applyFill="1" applyBorder="1" applyAlignment="1">
      <alignment horizontal="center" vertical="center"/>
    </xf>
    <xf numFmtId="184" fontId="57" fillId="0" borderId="0" xfId="0" applyNumberFormat="1" applyFont="1" applyFill="1" applyBorder="1" applyAlignment="1">
      <alignment horizontal="center" wrapText="1"/>
    </xf>
    <xf numFmtId="0" fontId="63" fillId="0" borderId="16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top"/>
    </xf>
    <xf numFmtId="0" fontId="57" fillId="0" borderId="0" xfId="0" applyFont="1" applyFill="1" applyBorder="1" applyAlignment="1">
      <alignment horizontal="center"/>
    </xf>
  </cellXfs>
  <cellStyles count="353">
    <cellStyle name="_Fakt_2" xfId="1"/>
    <cellStyle name="_rozhufrovka 2009" xfId="2"/>
    <cellStyle name="_АТиСТ 5а МТР липень 2008" xfId="3"/>
    <cellStyle name="_ПРГК сводний_" xfId="4"/>
    <cellStyle name="_УТГ" xfId="5"/>
    <cellStyle name="_Феодосия 5а МТР липень 2008" xfId="6"/>
    <cellStyle name="_ХТГ довідка." xfId="7"/>
    <cellStyle name="_Шебелинка 5а МТР липень 2008" xfId="8"/>
    <cellStyle name="20% - Accent1" xfId="9"/>
    <cellStyle name="20% - Accent2" xfId="10"/>
    <cellStyle name="20% - Accent3" xfId="11"/>
    <cellStyle name="20% - Accent4" xfId="12"/>
    <cellStyle name="20% - Accent5" xfId="13"/>
    <cellStyle name="20% - Accent6" xfId="14"/>
    <cellStyle name="20% - Акцент1 2" xfId="15"/>
    <cellStyle name="20% - Акцент1 3" xfId="16"/>
    <cellStyle name="20% - Акцент2 2" xfId="17"/>
    <cellStyle name="20% - Акцент2 3" xfId="18"/>
    <cellStyle name="20% - Акцент3 2" xfId="19"/>
    <cellStyle name="20% - Акцент3 3" xfId="20"/>
    <cellStyle name="20% - Акцент4 2" xfId="21"/>
    <cellStyle name="20% - Акцент4 3" xfId="22"/>
    <cellStyle name="20% - Акцент5 2" xfId="23"/>
    <cellStyle name="20% - Акцент5 3" xfId="24"/>
    <cellStyle name="20% - Акцент6 2" xfId="25"/>
    <cellStyle name="20% - Акцент6 3" xfId="26"/>
    <cellStyle name="40% - Accent1" xfId="27"/>
    <cellStyle name="40% - Accent2" xfId="28"/>
    <cellStyle name="40% - Accent3" xfId="29"/>
    <cellStyle name="40% - Accent4" xfId="30"/>
    <cellStyle name="40% - Accent5" xfId="31"/>
    <cellStyle name="40% - Accent6" xfId="32"/>
    <cellStyle name="40% - Акцент1 2" xfId="33"/>
    <cellStyle name="40% - Акцент1 3" xfId="34"/>
    <cellStyle name="40% - Акцент2 2" xfId="35"/>
    <cellStyle name="40% - Акцент2 3" xfId="36"/>
    <cellStyle name="40% - Акцент3 2" xfId="37"/>
    <cellStyle name="40% - Акцент3 3" xfId="38"/>
    <cellStyle name="40% - Акцент4 2" xfId="39"/>
    <cellStyle name="40% - Акцент4 3" xfId="40"/>
    <cellStyle name="40% - Акцент5 2" xfId="41"/>
    <cellStyle name="40% - Акцент5 3" xfId="42"/>
    <cellStyle name="40% - Акцент6 2" xfId="43"/>
    <cellStyle name="40% - Акцент6 3" xfId="44"/>
    <cellStyle name="60% - Accent1" xfId="45"/>
    <cellStyle name="60% - Accent2" xfId="46"/>
    <cellStyle name="60% - Accent3" xfId="47"/>
    <cellStyle name="60% - Accent4" xfId="48"/>
    <cellStyle name="60% - Accent5" xfId="49"/>
    <cellStyle name="60% - Accent6" xfId="50"/>
    <cellStyle name="60% - Акцент1 2" xfId="51"/>
    <cellStyle name="60% - Акцент1 3" xfId="52"/>
    <cellStyle name="60% - Акцент2 2" xfId="53"/>
    <cellStyle name="60% - Акцент2 3" xfId="54"/>
    <cellStyle name="60% - Акцент3 2" xfId="55"/>
    <cellStyle name="60% - Акцент3 3" xfId="56"/>
    <cellStyle name="60% - Акцент4 2" xfId="57"/>
    <cellStyle name="60% - Акцент4 3" xfId="58"/>
    <cellStyle name="60% - Акцент5 2" xfId="59"/>
    <cellStyle name="60% - Акцент5 3" xfId="60"/>
    <cellStyle name="60% - Акцент6 2" xfId="61"/>
    <cellStyle name="60% - Акцент6 3" xfId="62"/>
    <cellStyle name="Accent1" xfId="63"/>
    <cellStyle name="Accent2" xfId="64"/>
    <cellStyle name="Accent3" xfId="65"/>
    <cellStyle name="Accent4" xfId="66"/>
    <cellStyle name="Accent5" xfId="67"/>
    <cellStyle name="Accent6" xfId="68"/>
    <cellStyle name="Calculation" xfId="69"/>
    <cellStyle name="Check Cell" xfId="70"/>
    <cellStyle name="Column-Header" xfId="71"/>
    <cellStyle name="Column-Header 2" xfId="72"/>
    <cellStyle name="Column-Header 3" xfId="73"/>
    <cellStyle name="Column-Header 4" xfId="74"/>
    <cellStyle name="Column-Header 5" xfId="75"/>
    <cellStyle name="Column-Header 6" xfId="76"/>
    <cellStyle name="Column-Header 7" xfId="77"/>
    <cellStyle name="Column-Header 7 2" xfId="78"/>
    <cellStyle name="Column-Header 8" xfId="79"/>
    <cellStyle name="Column-Header 8 2" xfId="80"/>
    <cellStyle name="Column-Header 9" xfId="81"/>
    <cellStyle name="Column-Header 9 2" xfId="82"/>
    <cellStyle name="Column-Header_Zvit rux-koshtiv 2010 Департамент " xfId="83"/>
    <cellStyle name="Comma_2005_03_15-Финансовый_БГ" xfId="84"/>
    <cellStyle name="Define-Column" xfId="85"/>
    <cellStyle name="Define-Column 10" xfId="86"/>
    <cellStyle name="Define-Column 2" xfId="87"/>
    <cellStyle name="Define-Column 3" xfId="88"/>
    <cellStyle name="Define-Column 4" xfId="89"/>
    <cellStyle name="Define-Column 5" xfId="90"/>
    <cellStyle name="Define-Column 6" xfId="91"/>
    <cellStyle name="Define-Column 7" xfId="92"/>
    <cellStyle name="Define-Column 7 2" xfId="93"/>
    <cellStyle name="Define-Column 7 3" xfId="94"/>
    <cellStyle name="Define-Column 8" xfId="95"/>
    <cellStyle name="Define-Column 8 2" xfId="96"/>
    <cellStyle name="Define-Column 8 3" xfId="97"/>
    <cellStyle name="Define-Column 9" xfId="98"/>
    <cellStyle name="Define-Column 9 2" xfId="99"/>
    <cellStyle name="Define-Column 9 3" xfId="100"/>
    <cellStyle name="Define-Column_Zvit rux-koshtiv 2010 Департамент " xfId="101"/>
    <cellStyle name="Explanatory Text" xfId="102"/>
    <cellStyle name="FS10" xfId="103"/>
    <cellStyle name="Heading 3" xfId="104"/>
    <cellStyle name="Heading 4" xfId="105"/>
    <cellStyle name="Hyperlink 2" xfId="106"/>
    <cellStyle name="Input" xfId="107"/>
    <cellStyle name="Level0" xfId="108"/>
    <cellStyle name="Level0 10" xfId="109"/>
    <cellStyle name="Level0 2" xfId="110"/>
    <cellStyle name="Level0 2 2" xfId="111"/>
    <cellStyle name="Level0 3" xfId="112"/>
    <cellStyle name="Level0 3 2" xfId="113"/>
    <cellStyle name="Level0 4" xfId="114"/>
    <cellStyle name="Level0 4 2" xfId="115"/>
    <cellStyle name="Level0 5" xfId="116"/>
    <cellStyle name="Level0 6" xfId="117"/>
    <cellStyle name="Level0 7" xfId="118"/>
    <cellStyle name="Level0 7 2" xfId="119"/>
    <cellStyle name="Level0 7 3" xfId="120"/>
    <cellStyle name="Level0 8" xfId="121"/>
    <cellStyle name="Level0 8 2" xfId="122"/>
    <cellStyle name="Level0 8 3" xfId="123"/>
    <cellStyle name="Level0 9" xfId="124"/>
    <cellStyle name="Level0 9 2" xfId="125"/>
    <cellStyle name="Level0 9 3" xfId="126"/>
    <cellStyle name="Level0_Zvit rux-koshtiv 2010 Департамент " xfId="127"/>
    <cellStyle name="Level1" xfId="128"/>
    <cellStyle name="Level1 2" xfId="129"/>
    <cellStyle name="Level1-Numbers" xfId="130"/>
    <cellStyle name="Level1-Numbers 2" xfId="131"/>
    <cellStyle name="Level1-Numbers-Hide" xfId="132"/>
    <cellStyle name="Level2" xfId="133"/>
    <cellStyle name="Level2 2" xfId="134"/>
    <cellStyle name="Level2-Hide" xfId="135"/>
    <cellStyle name="Level2-Hide 2" xfId="136"/>
    <cellStyle name="Level2-Numbers" xfId="137"/>
    <cellStyle name="Level2-Numbers 2" xfId="138"/>
    <cellStyle name="Level2-Numbers-Hide" xfId="139"/>
    <cellStyle name="Level3" xfId="140"/>
    <cellStyle name="Level3 2" xfId="141"/>
    <cellStyle name="Level3 3" xfId="142"/>
    <cellStyle name="Level3_План департамент_2010_1207" xfId="143"/>
    <cellStyle name="Level3-Hide" xfId="144"/>
    <cellStyle name="Level3-Hide 2" xfId="145"/>
    <cellStyle name="Level3-Numbers" xfId="146"/>
    <cellStyle name="Level3-Numbers 2" xfId="147"/>
    <cellStyle name="Level3-Numbers 3" xfId="148"/>
    <cellStyle name="Level3-Numbers_План департамент_2010_1207" xfId="149"/>
    <cellStyle name="Level3-Numbers-Hide" xfId="150"/>
    <cellStyle name="Level4" xfId="151"/>
    <cellStyle name="Level4 2" xfId="152"/>
    <cellStyle name="Level4-Hide" xfId="153"/>
    <cellStyle name="Level4-Hide 2" xfId="154"/>
    <cellStyle name="Level4-Numbers" xfId="155"/>
    <cellStyle name="Level4-Numbers 2" xfId="156"/>
    <cellStyle name="Level4-Numbers-Hide" xfId="157"/>
    <cellStyle name="Level5" xfId="158"/>
    <cellStyle name="Level5 2" xfId="159"/>
    <cellStyle name="Level5-Hide" xfId="160"/>
    <cellStyle name="Level5-Hide 2" xfId="161"/>
    <cellStyle name="Level5-Numbers" xfId="162"/>
    <cellStyle name="Level5-Numbers 2" xfId="163"/>
    <cellStyle name="Level5-Numbers-Hide" xfId="164"/>
    <cellStyle name="Level6" xfId="165"/>
    <cellStyle name="Level6 2" xfId="166"/>
    <cellStyle name="Level6-Hide" xfId="167"/>
    <cellStyle name="Level6-Hide 2" xfId="168"/>
    <cellStyle name="Level6-Numbers" xfId="169"/>
    <cellStyle name="Level6-Numbers 2" xfId="170"/>
    <cellStyle name="Level7" xfId="171"/>
    <cellStyle name="Level7-Hide" xfId="172"/>
    <cellStyle name="Level7-Numbers" xfId="173"/>
    <cellStyle name="Linked Cell" xfId="174"/>
    <cellStyle name="Normal 2" xfId="175"/>
    <cellStyle name="Normal_2005_03_15-Финансовый_БГ" xfId="176"/>
    <cellStyle name="Normal_GSE DCF_Model_31_07_09 final" xfId="177"/>
    <cellStyle name="Number-Cells" xfId="178"/>
    <cellStyle name="Number-Cells-Column2" xfId="179"/>
    <cellStyle name="Number-Cells-Column5" xfId="180"/>
    <cellStyle name="Output" xfId="181"/>
    <cellStyle name="Row-Header" xfId="182"/>
    <cellStyle name="Row-Header 2" xfId="183"/>
    <cellStyle name="Title" xfId="184"/>
    <cellStyle name="Total" xfId="185"/>
    <cellStyle name="Warning Text" xfId="186"/>
    <cellStyle name="Акцент1 2" xfId="187"/>
    <cellStyle name="Акцент1 3" xfId="188"/>
    <cellStyle name="Акцент2 2" xfId="189"/>
    <cellStyle name="Акцент2 3" xfId="190"/>
    <cellStyle name="Акцент3 2" xfId="191"/>
    <cellStyle name="Акцент3 3" xfId="192"/>
    <cellStyle name="Акцент4 2" xfId="193"/>
    <cellStyle name="Акцент4 3" xfId="194"/>
    <cellStyle name="Акцент5 2" xfId="195"/>
    <cellStyle name="Акцент5 3" xfId="196"/>
    <cellStyle name="Акцент6 2" xfId="197"/>
    <cellStyle name="Акцент6 3" xfId="198"/>
    <cellStyle name="Ввод  2" xfId="199"/>
    <cellStyle name="Ввод  3" xfId="200"/>
    <cellStyle name="Вывод 2" xfId="201"/>
    <cellStyle name="Вывод 3" xfId="202"/>
    <cellStyle name="Вычисление 2" xfId="203"/>
    <cellStyle name="Вычисление 3" xfId="204"/>
    <cellStyle name="Денежный 2" xfId="205"/>
    <cellStyle name="Добре 1" xfId="206"/>
    <cellStyle name="Заголовок 1 1" xfId="207"/>
    <cellStyle name="Заголовок 1 2" xfId="208"/>
    <cellStyle name="Заголовок 1 3" xfId="209"/>
    <cellStyle name="Заголовок 2 1" xfId="210"/>
    <cellStyle name="Заголовок 2 2" xfId="211"/>
    <cellStyle name="Заголовок 2 3" xfId="212"/>
    <cellStyle name="Заголовок 3 2" xfId="213"/>
    <cellStyle name="Заголовок 3 3" xfId="214"/>
    <cellStyle name="Заголовок 4 2" xfId="215"/>
    <cellStyle name="Заголовок 4 3" xfId="216"/>
    <cellStyle name="Звичайний" xfId="0" builtinId="0"/>
    <cellStyle name="Итог 2" xfId="217"/>
    <cellStyle name="Итог 3" xfId="218"/>
    <cellStyle name="Контрольная ячейка 2" xfId="219"/>
    <cellStyle name="Контрольная ячейка 3" xfId="220"/>
    <cellStyle name="Название 2" xfId="221"/>
    <cellStyle name="Название 3" xfId="222"/>
    <cellStyle name="Нейтрально 1" xfId="223"/>
    <cellStyle name="Нейтральный 2" xfId="224"/>
    <cellStyle name="Нейтральный 3" xfId="225"/>
    <cellStyle name="Обычный 10" xfId="226"/>
    <cellStyle name="Обычный 11" xfId="227"/>
    <cellStyle name="Обычный 12" xfId="228"/>
    <cellStyle name="Обычный 13" xfId="229"/>
    <cellStyle name="Обычный 14" xfId="230"/>
    <cellStyle name="Обычный 15" xfId="231"/>
    <cellStyle name="Обычный 16" xfId="232"/>
    <cellStyle name="Обычный 17" xfId="233"/>
    <cellStyle name="Обычный 18" xfId="234"/>
    <cellStyle name="Обычный 2" xfId="235"/>
    <cellStyle name="Обычный 2 10" xfId="236"/>
    <cellStyle name="Обычный 2 11" xfId="237"/>
    <cellStyle name="Обычный 2 12" xfId="238"/>
    <cellStyle name="Обычный 2 13" xfId="239"/>
    <cellStyle name="Обычный 2 14" xfId="240"/>
    <cellStyle name="Обычный 2 15" xfId="241"/>
    <cellStyle name="Обычный 2 16" xfId="242"/>
    <cellStyle name="Обычный 2 2" xfId="243"/>
    <cellStyle name="Обычный 2 2 2" xfId="244"/>
    <cellStyle name="Обычный 2 2 3" xfId="245"/>
    <cellStyle name="Обычный 2 2_Расшифровка прочих" xfId="246"/>
    <cellStyle name="Обычный 2 3" xfId="247"/>
    <cellStyle name="Обычный 2 4" xfId="248"/>
    <cellStyle name="Обычный 2 5" xfId="249"/>
    <cellStyle name="Обычный 2 6" xfId="250"/>
    <cellStyle name="Обычный 2 7" xfId="251"/>
    <cellStyle name="Обычный 2 8" xfId="252"/>
    <cellStyle name="Обычный 2 9" xfId="253"/>
    <cellStyle name="Обычный 2_2604-2010" xfId="254"/>
    <cellStyle name="Обычный 3" xfId="255"/>
    <cellStyle name="Обычный 3 10" xfId="256"/>
    <cellStyle name="Обычный 3 11" xfId="257"/>
    <cellStyle name="Обычный 3 12" xfId="258"/>
    <cellStyle name="Обычный 3 13" xfId="259"/>
    <cellStyle name="Обычный 3 14" xfId="260"/>
    <cellStyle name="Обычный 3 2" xfId="261"/>
    <cellStyle name="Обычный 3 3" xfId="262"/>
    <cellStyle name="Обычный 3 4" xfId="263"/>
    <cellStyle name="Обычный 3 5" xfId="264"/>
    <cellStyle name="Обычный 3 6" xfId="265"/>
    <cellStyle name="Обычный 3 7" xfId="266"/>
    <cellStyle name="Обычный 3 8" xfId="267"/>
    <cellStyle name="Обычный 3 9" xfId="268"/>
    <cellStyle name="Обычный 3_Дефицит_7 млрд_0608_бс" xfId="269"/>
    <cellStyle name="Обычный 4" xfId="270"/>
    <cellStyle name="Обычный 5" xfId="271"/>
    <cellStyle name="Обычный 5 2" xfId="272"/>
    <cellStyle name="Обычный 6" xfId="273"/>
    <cellStyle name="Обычный 6 2" xfId="274"/>
    <cellStyle name="Обычный 6 3" xfId="275"/>
    <cellStyle name="Обычный 6 4" xfId="276"/>
    <cellStyle name="Обычный 6_Дефицит_7 млрд_0608_бс" xfId="277"/>
    <cellStyle name="Обычный 7" xfId="278"/>
    <cellStyle name="Обычный 7 2" xfId="279"/>
    <cellStyle name="Обычный 8" xfId="280"/>
    <cellStyle name="Обычный 9" xfId="281"/>
    <cellStyle name="Обычный 9 2" xfId="282"/>
    <cellStyle name="Плохой 2" xfId="283"/>
    <cellStyle name="Плохой 3" xfId="284"/>
    <cellStyle name="Погано 1" xfId="285"/>
    <cellStyle name="Пояснение 2" xfId="286"/>
    <cellStyle name="Пояснение 3" xfId="287"/>
    <cellStyle name="Примечание 2" xfId="288"/>
    <cellStyle name="Примечание 3" xfId="289"/>
    <cellStyle name="Примітка 1" xfId="290"/>
    <cellStyle name="Процентный 2" xfId="291"/>
    <cellStyle name="Процентный 2 10" xfId="292"/>
    <cellStyle name="Процентный 2 11" xfId="293"/>
    <cellStyle name="Процентный 2 12" xfId="294"/>
    <cellStyle name="Процентный 2 13" xfId="295"/>
    <cellStyle name="Процентный 2 14" xfId="296"/>
    <cellStyle name="Процентный 2 15" xfId="297"/>
    <cellStyle name="Процентный 2 16" xfId="298"/>
    <cellStyle name="Процентный 2 2" xfId="299"/>
    <cellStyle name="Процентный 2 3" xfId="300"/>
    <cellStyle name="Процентный 2 4" xfId="301"/>
    <cellStyle name="Процентный 2 5" xfId="302"/>
    <cellStyle name="Процентный 2 6" xfId="303"/>
    <cellStyle name="Процентный 2 7" xfId="304"/>
    <cellStyle name="Процентный 2 8" xfId="305"/>
    <cellStyle name="Процентный 2 9" xfId="306"/>
    <cellStyle name="Процентный 3" xfId="307"/>
    <cellStyle name="Процентный 4" xfId="308"/>
    <cellStyle name="Процентный 4 2" xfId="309"/>
    <cellStyle name="Связанная ячейка 2" xfId="310"/>
    <cellStyle name="Связанная ячейка 3" xfId="311"/>
    <cellStyle name="Стиль 1" xfId="312"/>
    <cellStyle name="Стиль 1 2" xfId="313"/>
    <cellStyle name="Стиль 1 3" xfId="314"/>
    <cellStyle name="Стиль 1 4" xfId="315"/>
    <cellStyle name="Стиль 1 5" xfId="316"/>
    <cellStyle name="Стиль 1 6" xfId="317"/>
    <cellStyle name="Стиль 1 7" xfId="318"/>
    <cellStyle name="Текст предупреждения 2" xfId="319"/>
    <cellStyle name="Текст предупреждения 3" xfId="320"/>
    <cellStyle name="Тысячи [0]_1.62" xfId="321"/>
    <cellStyle name="Тысячи_1.62" xfId="322"/>
    <cellStyle name="Финансовый 2" xfId="323"/>
    <cellStyle name="Финансовый 2 10" xfId="324"/>
    <cellStyle name="Финансовый 2 11" xfId="325"/>
    <cellStyle name="Финансовый 2 12" xfId="326"/>
    <cellStyle name="Финансовый 2 13" xfId="327"/>
    <cellStyle name="Финансовый 2 14" xfId="328"/>
    <cellStyle name="Финансовый 2 15" xfId="329"/>
    <cellStyle name="Финансовый 2 16" xfId="330"/>
    <cellStyle name="Финансовый 2 17" xfId="331"/>
    <cellStyle name="Финансовый 2 2" xfId="332"/>
    <cellStyle name="Финансовый 2 3" xfId="333"/>
    <cellStyle name="Финансовый 2 4" xfId="334"/>
    <cellStyle name="Финансовый 2 5" xfId="335"/>
    <cellStyle name="Финансовый 2 6" xfId="336"/>
    <cellStyle name="Финансовый 2 7" xfId="337"/>
    <cellStyle name="Финансовый 2 8" xfId="338"/>
    <cellStyle name="Финансовый 2 9" xfId="339"/>
    <cellStyle name="Финансовый 3" xfId="340"/>
    <cellStyle name="Финансовый 3 2" xfId="341"/>
    <cellStyle name="Финансовый 4" xfId="342"/>
    <cellStyle name="Финансовый 4 2" xfId="343"/>
    <cellStyle name="Финансовый 4 3" xfId="344"/>
    <cellStyle name="Финансовый 5" xfId="345"/>
    <cellStyle name="Финансовый 6" xfId="346"/>
    <cellStyle name="Финансовый 7" xfId="347"/>
    <cellStyle name="Хороший 2" xfId="348"/>
    <cellStyle name="Хороший 3" xfId="349"/>
    <cellStyle name="числовой" xfId="350"/>
    <cellStyle name="Ю" xfId="351"/>
    <cellStyle name="Ю-FreeSet_10" xfId="3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22020\&#1060;&#1110;&#1085;&#1072;&#1085;&#1089;&#1086;&#1074;&#1110;%20&#1087;&#1083;&#1072;&#1085;&#1080;\&#1053;&#1040;&#1050;%20&#1053;&#1072;&#1092;&#1090;&#1086;&#1075;&#1072;&#1079;\2014\&#1030;%20&#1088;&#1077;&#1076;&#1072;&#1082;&#1094;&#1110;&#1103;%20(14.02.2014)\003%20&#1076;&#1086;&#1076;&#1072;&#1090;&#1082;&#10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Ariadna/Sum_po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2525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черн.фил"/>
      <sheetName val="Джурчи"/>
      <sheetName val="УГВ"/>
      <sheetName val="ЧорНГ"/>
      <sheetName val="Додаток 1"/>
      <sheetName val="Додаток2"/>
      <sheetName val="Графік"/>
      <sheetName val="ГрОДА"/>
      <sheetName val="Мфілія"/>
      <sheetName val="Харків"/>
      <sheetName val="Донецьк"/>
      <sheetName val="Черкас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2"/>
  <sheetViews>
    <sheetView tabSelected="1" view="pageBreakPreview" topLeftCell="A23" zoomScale="65" zoomScaleNormal="65" zoomScaleSheetLayoutView="65" workbookViewId="0">
      <pane xSplit="2" ySplit="10" topLeftCell="C36" activePane="bottomRight" state="frozen"/>
      <selection activeCell="A23" sqref="A23"/>
      <selection pane="topRight" activeCell="C23" sqref="C23"/>
      <selection pane="bottomLeft" activeCell="A33" sqref="A33"/>
      <selection pane="bottomRight" activeCell="E138" sqref="E138"/>
    </sheetView>
  </sheetViews>
  <sheetFormatPr defaultRowHeight="18.75"/>
  <cols>
    <col min="1" max="1" width="83.28515625" style="1" customWidth="1"/>
    <col min="2" max="2" width="10.7109375" style="2" customWidth="1"/>
    <col min="3" max="3" width="23" style="2" customWidth="1"/>
    <col min="4" max="4" width="23" style="73" customWidth="1"/>
    <col min="5" max="5" width="23" style="2" customWidth="1"/>
    <col min="6" max="6" width="23" style="1" customWidth="1"/>
    <col min="7" max="8" width="24.7109375" style="1" customWidth="1"/>
    <col min="9" max="9" width="22.7109375" style="1" customWidth="1"/>
    <col min="10" max="10" width="24.28515625" style="1" customWidth="1"/>
    <col min="11" max="11" width="14.5703125" style="1" customWidth="1"/>
    <col min="12" max="12" width="57.28515625" style="1" customWidth="1"/>
    <col min="13" max="14" width="9.140625" style="1"/>
    <col min="15" max="15" width="10.5703125" style="1" customWidth="1"/>
    <col min="16" max="16384" width="9.140625" style="1"/>
  </cols>
  <sheetData>
    <row r="1" spans="1:10" ht="18" customHeight="1">
      <c r="A1" s="3"/>
      <c r="G1" s="1" t="s">
        <v>0</v>
      </c>
    </row>
    <row r="2" spans="1:10" ht="18" customHeight="1">
      <c r="A2" s="3"/>
      <c r="G2" s="4" t="s">
        <v>1</v>
      </c>
      <c r="H2" s="4"/>
      <c r="I2" s="4"/>
    </row>
    <row r="3" spans="1:10" ht="18" customHeight="1">
      <c r="A3" s="130"/>
      <c r="B3" s="130"/>
      <c r="C3" s="5"/>
      <c r="D3" s="74"/>
      <c r="E3" s="3"/>
      <c r="F3" s="3"/>
      <c r="G3" s="4" t="s">
        <v>2</v>
      </c>
      <c r="H3" s="4"/>
      <c r="I3" s="4"/>
      <c r="J3" s="4"/>
    </row>
    <row r="4" spans="1:10" ht="18" customHeight="1">
      <c r="A4" s="131"/>
      <c r="B4" s="131"/>
      <c r="C4" s="5"/>
      <c r="D4" s="74"/>
      <c r="E4" s="3"/>
      <c r="F4" s="3"/>
      <c r="G4" s="131" t="s">
        <v>3</v>
      </c>
      <c r="H4" s="131"/>
      <c r="I4" s="131"/>
      <c r="J4" s="131"/>
    </row>
    <row r="5" spans="1:10" ht="18" customHeight="1">
      <c r="A5" s="5"/>
      <c r="B5" s="5"/>
      <c r="C5" s="7"/>
      <c r="D5" s="75"/>
      <c r="E5" s="8"/>
      <c r="F5" s="8"/>
    </row>
    <row r="6" spans="1:10" ht="18" customHeight="1">
      <c r="A6" s="4" t="s">
        <v>4</v>
      </c>
      <c r="B6" s="3"/>
      <c r="C6" s="3"/>
      <c r="D6" s="74"/>
      <c r="E6" s="9"/>
      <c r="F6" s="10"/>
      <c r="G6" s="132" t="s">
        <v>5</v>
      </c>
      <c r="H6" s="132"/>
      <c r="I6" s="132"/>
      <c r="J6" s="132"/>
    </row>
    <row r="7" spans="1:10" ht="18" customHeight="1">
      <c r="A7" s="4" t="s">
        <v>6</v>
      </c>
      <c r="B7" s="3"/>
      <c r="C7" s="3"/>
      <c r="D7" s="74"/>
      <c r="E7" s="9"/>
      <c r="F7" s="10"/>
      <c r="G7" s="8" t="s">
        <v>7</v>
      </c>
      <c r="H7" s="8"/>
      <c r="I7" s="8"/>
      <c r="J7" s="8"/>
    </row>
    <row r="8" spans="1:10" ht="18" customHeight="1">
      <c r="A8" s="131" t="s">
        <v>8</v>
      </c>
      <c r="B8" s="131"/>
      <c r="C8" s="6"/>
      <c r="D8" s="76"/>
      <c r="E8" s="3"/>
      <c r="F8" s="11"/>
      <c r="G8" s="131" t="s">
        <v>9</v>
      </c>
      <c r="H8" s="131"/>
      <c r="I8" s="131"/>
      <c r="J8" s="131"/>
    </row>
    <row r="9" spans="1:10" ht="18" customHeight="1">
      <c r="A9" s="132"/>
      <c r="B9" s="132"/>
      <c r="C9" s="132"/>
      <c r="D9" s="132"/>
      <c r="E9" s="5"/>
      <c r="F9" s="12"/>
      <c r="G9" s="132"/>
      <c r="H9" s="132"/>
      <c r="I9" s="132"/>
      <c r="J9" s="132"/>
    </row>
    <row r="10" spans="1:10" ht="18" customHeight="1">
      <c r="A10" s="6"/>
      <c r="B10" s="13"/>
      <c r="C10" s="6"/>
      <c r="D10" s="77"/>
      <c r="E10" s="5"/>
      <c r="F10" s="12"/>
      <c r="G10" s="6"/>
      <c r="H10" s="6"/>
      <c r="I10" s="6"/>
      <c r="J10" s="6"/>
    </row>
    <row r="11" spans="1:10" ht="18" customHeight="1">
      <c r="A11" s="6"/>
      <c r="B11" s="13"/>
      <c r="C11" s="6"/>
      <c r="D11" s="77"/>
      <c r="E11" s="5"/>
      <c r="F11" s="12"/>
      <c r="G11" s="14"/>
      <c r="H11" s="14"/>
      <c r="I11" s="14"/>
      <c r="J11" s="14"/>
    </row>
    <row r="12" spans="1:10" ht="43.5" customHeight="1">
      <c r="A12" s="131"/>
      <c r="B12" s="131"/>
      <c r="C12" s="131"/>
      <c r="D12" s="131"/>
      <c r="E12" s="12"/>
      <c r="F12" s="12"/>
      <c r="G12" s="133" t="s">
        <v>10</v>
      </c>
      <c r="H12" s="133"/>
      <c r="I12" s="133" t="s">
        <v>11</v>
      </c>
      <c r="J12" s="133"/>
    </row>
    <row r="13" spans="1:10" ht="28.5" customHeight="1">
      <c r="A13" s="134" t="s">
        <v>12</v>
      </c>
      <c r="B13" s="134" t="s">
        <v>150</v>
      </c>
      <c r="C13" s="134"/>
      <c r="D13" s="134"/>
      <c r="E13" s="134"/>
      <c r="F13" s="134"/>
      <c r="G13" s="134" t="s">
        <v>13</v>
      </c>
      <c r="H13" s="135">
        <v>38358026</v>
      </c>
      <c r="I13" s="136" t="s">
        <v>14</v>
      </c>
      <c r="J13" s="137"/>
    </row>
    <row r="14" spans="1:10" ht="28.5" customHeight="1">
      <c r="A14" s="134"/>
      <c r="B14" s="134"/>
      <c r="C14" s="134"/>
      <c r="D14" s="134"/>
      <c r="E14" s="134"/>
      <c r="F14" s="134"/>
      <c r="G14" s="134"/>
      <c r="H14" s="135"/>
      <c r="I14" s="136"/>
      <c r="J14" s="137"/>
    </row>
    <row r="15" spans="1:10" ht="28.5" customHeight="1">
      <c r="A15" s="16" t="s">
        <v>15</v>
      </c>
      <c r="B15" s="134" t="s">
        <v>151</v>
      </c>
      <c r="C15" s="134"/>
      <c r="D15" s="134"/>
      <c r="E15" s="134"/>
      <c r="F15" s="134"/>
      <c r="G15" s="16" t="s">
        <v>16</v>
      </c>
      <c r="H15" s="16">
        <v>150</v>
      </c>
      <c r="I15" s="136" t="s">
        <v>17</v>
      </c>
      <c r="J15" s="137"/>
    </row>
    <row r="16" spans="1:10" ht="28.5" customHeight="1">
      <c r="A16" s="16" t="s">
        <v>18</v>
      </c>
      <c r="B16" s="134" t="s">
        <v>152</v>
      </c>
      <c r="C16" s="134"/>
      <c r="D16" s="134"/>
      <c r="E16" s="134"/>
      <c r="F16" s="134"/>
      <c r="G16" s="16" t="s">
        <v>19</v>
      </c>
      <c r="H16" s="16"/>
      <c r="I16" s="136"/>
      <c r="J16" s="137"/>
    </row>
    <row r="17" spans="1:10" ht="36.6" customHeight="1">
      <c r="A17" s="16" t="s">
        <v>20</v>
      </c>
      <c r="B17" s="134" t="s">
        <v>153</v>
      </c>
      <c r="C17" s="134"/>
      <c r="D17" s="134"/>
      <c r="E17" s="134"/>
      <c r="F17" s="134"/>
      <c r="G17" s="16" t="s">
        <v>21</v>
      </c>
      <c r="H17" s="66" t="s">
        <v>158</v>
      </c>
      <c r="I17" s="136" t="s">
        <v>17</v>
      </c>
      <c r="J17" s="138"/>
    </row>
    <row r="18" spans="1:10" ht="28.5" customHeight="1">
      <c r="A18" s="16" t="s">
        <v>22</v>
      </c>
      <c r="B18" s="134" t="s">
        <v>154</v>
      </c>
      <c r="C18" s="134"/>
      <c r="D18" s="134"/>
      <c r="E18" s="134"/>
      <c r="F18" s="134"/>
      <c r="G18" s="134"/>
      <c r="H18" s="134"/>
      <c r="I18" s="136"/>
      <c r="J18" s="138"/>
    </row>
    <row r="19" spans="1:10" ht="28.5" customHeight="1">
      <c r="A19" s="16" t="s">
        <v>23</v>
      </c>
      <c r="B19" s="133"/>
      <c r="C19" s="133"/>
      <c r="D19" s="133"/>
      <c r="E19" s="133"/>
      <c r="F19" s="133"/>
      <c r="G19" s="133"/>
      <c r="H19" s="133"/>
      <c r="I19" s="136" t="s">
        <v>17</v>
      </c>
      <c r="J19" s="139"/>
    </row>
    <row r="20" spans="1:10" ht="28.5" customHeight="1">
      <c r="A20" s="16" t="s">
        <v>24</v>
      </c>
      <c r="B20" s="133"/>
      <c r="C20" s="133"/>
      <c r="D20" s="133"/>
      <c r="E20" s="133"/>
      <c r="F20" s="133"/>
      <c r="G20" s="133"/>
      <c r="H20" s="133"/>
      <c r="I20" s="136"/>
      <c r="J20" s="139"/>
    </row>
    <row r="21" spans="1:10" ht="28.5" customHeight="1">
      <c r="A21" s="16" t="s">
        <v>25</v>
      </c>
      <c r="B21" s="133">
        <v>195</v>
      </c>
      <c r="C21" s="133"/>
      <c r="D21" s="133"/>
      <c r="E21" s="133"/>
      <c r="F21" s="133"/>
      <c r="G21" s="133"/>
      <c r="H21" s="133"/>
      <c r="I21" s="136" t="s">
        <v>17</v>
      </c>
      <c r="J21" s="139"/>
    </row>
    <row r="22" spans="1:10" ht="28.5" customHeight="1">
      <c r="A22" s="16" t="s">
        <v>26</v>
      </c>
      <c r="B22" s="134" t="s">
        <v>155</v>
      </c>
      <c r="C22" s="134"/>
      <c r="D22" s="134"/>
      <c r="E22" s="134"/>
      <c r="F22" s="134"/>
      <c r="G22" s="134"/>
      <c r="H22" s="134"/>
      <c r="I22" s="136"/>
      <c r="J22" s="139"/>
    </row>
    <row r="23" spans="1:10" ht="28.5" customHeight="1">
      <c r="A23" s="16" t="s">
        <v>27</v>
      </c>
      <c r="B23" s="134" t="s">
        <v>156</v>
      </c>
      <c r="C23" s="134"/>
      <c r="D23" s="134"/>
      <c r="E23" s="134"/>
      <c r="F23" s="134"/>
      <c r="G23" s="134"/>
      <c r="H23" s="134" t="s">
        <v>28</v>
      </c>
      <c r="I23" s="134"/>
      <c r="J23" s="17"/>
    </row>
    <row r="24" spans="1:10" ht="28.5" customHeight="1">
      <c r="A24" s="16" t="s">
        <v>29</v>
      </c>
      <c r="B24" s="134" t="s">
        <v>157</v>
      </c>
      <c r="C24" s="134"/>
      <c r="D24" s="134"/>
      <c r="E24" s="134"/>
      <c r="F24" s="134"/>
      <c r="G24" s="134"/>
      <c r="H24" s="134" t="s">
        <v>30</v>
      </c>
      <c r="I24" s="134"/>
      <c r="J24" s="17"/>
    </row>
    <row r="25" spans="1:10" ht="18.75" customHeight="1">
      <c r="A25" s="18"/>
      <c r="B25" s="18"/>
      <c r="C25" s="18"/>
      <c r="D25" s="78"/>
      <c r="E25" s="18"/>
      <c r="F25" s="18"/>
      <c r="G25" s="18"/>
      <c r="H25" s="19"/>
      <c r="I25" s="3"/>
      <c r="J25" s="5"/>
    </row>
    <row r="26" spans="1:10" ht="18.95" customHeight="1">
      <c r="A26" s="6"/>
      <c r="B26" s="19"/>
      <c r="C26" s="19"/>
      <c r="D26" s="76"/>
      <c r="E26" s="19"/>
      <c r="F26" s="19"/>
      <c r="G26" s="19"/>
      <c r="H26" s="19"/>
      <c r="I26" s="3"/>
      <c r="J26" s="3"/>
    </row>
    <row r="27" spans="1:10" ht="24" customHeight="1">
      <c r="A27" s="140" t="s">
        <v>31</v>
      </c>
      <c r="B27" s="140"/>
      <c r="C27" s="140"/>
      <c r="D27" s="140"/>
      <c r="E27" s="140"/>
      <c r="F27" s="140"/>
      <c r="G27" s="140"/>
      <c r="H27" s="140"/>
      <c r="I27" s="140"/>
      <c r="J27" s="140"/>
    </row>
    <row r="28" spans="1:10" ht="18" customHeight="1">
      <c r="A28" s="141" t="s">
        <v>171</v>
      </c>
      <c r="B28" s="140"/>
      <c r="C28" s="140"/>
      <c r="D28" s="140"/>
      <c r="E28" s="140"/>
      <c r="F28" s="140"/>
      <c r="G28" s="140"/>
      <c r="H28" s="140"/>
      <c r="I28" s="140"/>
      <c r="J28" s="140"/>
    </row>
    <row r="29" spans="1:10" ht="18" customHeight="1">
      <c r="A29" s="140" t="s">
        <v>32</v>
      </c>
      <c r="B29" s="140"/>
      <c r="C29" s="140"/>
      <c r="D29" s="140"/>
      <c r="E29" s="140"/>
      <c r="F29" s="140"/>
      <c r="G29" s="140"/>
      <c r="H29" s="140"/>
      <c r="I29" s="140"/>
      <c r="J29" s="140"/>
    </row>
    <row r="30" spans="1:10" ht="13.5" customHeight="1">
      <c r="B30" s="20"/>
      <c r="C30" s="21"/>
      <c r="D30" s="79"/>
      <c r="E30" s="20"/>
      <c r="F30" s="20"/>
      <c r="G30" s="20"/>
      <c r="H30" s="20"/>
      <c r="I30" s="20"/>
      <c r="J30" s="20"/>
    </row>
    <row r="31" spans="1:10" ht="31.5" customHeight="1">
      <c r="A31" s="142" t="s">
        <v>33</v>
      </c>
      <c r="B31" s="136" t="s">
        <v>34</v>
      </c>
      <c r="C31" s="136" t="s">
        <v>35</v>
      </c>
      <c r="D31" s="143" t="s">
        <v>36</v>
      </c>
      <c r="E31" s="144" t="s">
        <v>37</v>
      </c>
      <c r="F31" s="136" t="s">
        <v>38</v>
      </c>
      <c r="G31" s="136" t="s">
        <v>39</v>
      </c>
      <c r="H31" s="136"/>
      <c r="I31" s="136"/>
      <c r="J31" s="136"/>
    </row>
    <row r="32" spans="1:10" ht="54.75" customHeight="1">
      <c r="A32" s="142"/>
      <c r="B32" s="136"/>
      <c r="C32" s="136"/>
      <c r="D32" s="143"/>
      <c r="E32" s="144"/>
      <c r="F32" s="136"/>
      <c r="G32" s="15" t="s">
        <v>40</v>
      </c>
      <c r="H32" s="15" t="s">
        <v>41</v>
      </c>
      <c r="I32" s="15" t="s">
        <v>42</v>
      </c>
      <c r="J32" s="15" t="s">
        <v>43</v>
      </c>
    </row>
    <row r="33" spans="1:12" ht="20.100000000000001" customHeight="1">
      <c r="A33" s="22">
        <v>1</v>
      </c>
      <c r="B33" s="15">
        <v>2</v>
      </c>
      <c r="C33" s="15">
        <v>3</v>
      </c>
      <c r="D33" s="80">
        <v>4</v>
      </c>
      <c r="E33" s="15">
        <v>5</v>
      </c>
      <c r="F33" s="15">
        <v>6</v>
      </c>
      <c r="G33" s="15">
        <v>7</v>
      </c>
      <c r="H33" s="15">
        <v>8</v>
      </c>
      <c r="I33" s="15">
        <v>9</v>
      </c>
      <c r="J33" s="15">
        <v>10</v>
      </c>
    </row>
    <row r="34" spans="1:12" ht="24.95" customHeight="1">
      <c r="A34" s="145" t="s">
        <v>44</v>
      </c>
      <c r="B34" s="145"/>
      <c r="C34" s="145"/>
      <c r="D34" s="145"/>
      <c r="E34" s="145"/>
      <c r="F34" s="145"/>
      <c r="G34" s="145"/>
      <c r="H34" s="145"/>
      <c r="I34" s="145"/>
      <c r="J34" s="145"/>
      <c r="L34" s="23"/>
    </row>
    <row r="35" spans="1:12" ht="53.25" customHeight="1">
      <c r="A35" s="24" t="s">
        <v>45</v>
      </c>
      <c r="B35" s="25">
        <v>1000</v>
      </c>
      <c r="C35" s="68">
        <f t="shared" ref="C35:J35" si="0">C36+C37+C38</f>
        <v>40292.1</v>
      </c>
      <c r="D35" s="68">
        <f>D36+D37+D38</f>
        <v>40370</v>
      </c>
      <c r="E35" s="67">
        <f t="shared" si="0"/>
        <v>41100</v>
      </c>
      <c r="F35" s="68">
        <f t="shared" si="0"/>
        <v>41410</v>
      </c>
      <c r="G35" s="68">
        <f t="shared" si="0"/>
        <v>10275</v>
      </c>
      <c r="H35" s="68">
        <f t="shared" si="0"/>
        <v>10380</v>
      </c>
      <c r="I35" s="68">
        <f t="shared" si="0"/>
        <v>10380</v>
      </c>
      <c r="J35" s="68">
        <f t="shared" si="0"/>
        <v>10375</v>
      </c>
      <c r="L35" s="23"/>
    </row>
    <row r="36" spans="1:12" ht="18.75" customHeight="1">
      <c r="A36" s="24" t="s">
        <v>159</v>
      </c>
      <c r="B36" s="24"/>
      <c r="C36" s="68">
        <v>40219.599999999999</v>
      </c>
      <c r="D36" s="68">
        <v>40295</v>
      </c>
      <c r="E36" s="67">
        <v>41000</v>
      </c>
      <c r="F36" s="68">
        <f>SUM(G36:J36)</f>
        <v>41300</v>
      </c>
      <c r="G36" s="68">
        <v>10250</v>
      </c>
      <c r="H36" s="68">
        <v>10350</v>
      </c>
      <c r="I36" s="68">
        <v>10350</v>
      </c>
      <c r="J36" s="68">
        <v>10350</v>
      </c>
      <c r="L36" s="43"/>
    </row>
    <row r="37" spans="1:12" ht="18.75" hidden="1" customHeight="1">
      <c r="A37" s="24" t="s">
        <v>46</v>
      </c>
      <c r="B37" s="24"/>
      <c r="C37" s="72"/>
      <c r="D37" s="72"/>
      <c r="E37" s="102"/>
      <c r="F37" s="68">
        <f>SUM(G37:J37)</f>
        <v>0</v>
      </c>
      <c r="G37" s="68"/>
      <c r="H37" s="68"/>
      <c r="I37" s="68"/>
      <c r="J37" s="68"/>
      <c r="L37" s="23"/>
    </row>
    <row r="38" spans="1:12" ht="17.45" customHeight="1">
      <c r="A38" s="24" t="s">
        <v>170</v>
      </c>
      <c r="B38" s="24"/>
      <c r="C38" s="68">
        <v>72.5</v>
      </c>
      <c r="D38" s="68">
        <v>75</v>
      </c>
      <c r="E38" s="67">
        <v>100</v>
      </c>
      <c r="F38" s="68">
        <f>SUM(G38:J38)</f>
        <v>110</v>
      </c>
      <c r="G38" s="68">
        <v>25</v>
      </c>
      <c r="H38" s="68">
        <v>30</v>
      </c>
      <c r="I38" s="68">
        <v>30</v>
      </c>
      <c r="J38" s="68">
        <v>25</v>
      </c>
      <c r="L38" s="23"/>
    </row>
    <row r="39" spans="1:12" ht="18.75" customHeight="1">
      <c r="A39" s="26" t="s">
        <v>47</v>
      </c>
      <c r="B39" s="25">
        <v>1001</v>
      </c>
      <c r="C39" s="68">
        <v>4770.2</v>
      </c>
      <c r="D39" s="68">
        <v>6000</v>
      </c>
      <c r="E39" s="67">
        <v>6000</v>
      </c>
      <c r="F39" s="68">
        <f>SUM(G39:J39)</f>
        <v>6350</v>
      </c>
      <c r="G39" s="68">
        <v>1550</v>
      </c>
      <c r="H39" s="68">
        <v>1600</v>
      </c>
      <c r="I39" s="68">
        <v>1600</v>
      </c>
      <c r="J39" s="68">
        <v>1600</v>
      </c>
      <c r="L39" s="23"/>
    </row>
    <row r="40" spans="1:12" ht="18.75" customHeight="1">
      <c r="A40" s="27" t="s">
        <v>48</v>
      </c>
      <c r="B40" s="25">
        <v>1002</v>
      </c>
      <c r="C40" s="68">
        <v>745.1</v>
      </c>
      <c r="D40" s="68">
        <v>270</v>
      </c>
      <c r="E40" s="67">
        <v>200</v>
      </c>
      <c r="F40" s="68">
        <f>SUM(G40:J40)</f>
        <v>390</v>
      </c>
      <c r="G40" s="68">
        <v>96</v>
      </c>
      <c r="H40" s="68">
        <v>98</v>
      </c>
      <c r="I40" s="68">
        <v>98</v>
      </c>
      <c r="J40" s="68">
        <v>98</v>
      </c>
      <c r="L40" s="23"/>
    </row>
    <row r="41" spans="1:12" ht="18.75" customHeight="1">
      <c r="A41" s="28" t="s">
        <v>49</v>
      </c>
      <c r="B41" s="25">
        <v>1003</v>
      </c>
      <c r="C41" s="68">
        <f t="shared" ref="C41:J41" si="1">C35+C39+C40</f>
        <v>45807.399999999994</v>
      </c>
      <c r="D41" s="81">
        <f t="shared" si="1"/>
        <v>46640</v>
      </c>
      <c r="E41" s="67">
        <f t="shared" si="1"/>
        <v>47300</v>
      </c>
      <c r="F41" s="68">
        <f t="shared" si="1"/>
        <v>48150</v>
      </c>
      <c r="G41" s="68">
        <f t="shared" si="1"/>
        <v>11921</v>
      </c>
      <c r="H41" s="68">
        <f t="shared" si="1"/>
        <v>12078</v>
      </c>
      <c r="I41" s="68">
        <f t="shared" si="1"/>
        <v>12078</v>
      </c>
      <c r="J41" s="68">
        <f t="shared" si="1"/>
        <v>12073</v>
      </c>
      <c r="L41" s="23"/>
    </row>
    <row r="42" spans="1:12" ht="18.75" customHeight="1">
      <c r="A42" s="24" t="s">
        <v>50</v>
      </c>
      <c r="B42" s="22">
        <v>1004</v>
      </c>
      <c r="C42" s="68">
        <v>36155</v>
      </c>
      <c r="D42" s="82">
        <v>39190</v>
      </c>
      <c r="E42" s="67">
        <v>38900</v>
      </c>
      <c r="F42" s="67">
        <f>SUM(G42:J42)</f>
        <v>39190</v>
      </c>
      <c r="G42" s="68">
        <v>9726</v>
      </c>
      <c r="H42" s="68">
        <v>9823</v>
      </c>
      <c r="I42" s="68">
        <v>9823</v>
      </c>
      <c r="J42" s="68">
        <v>9818</v>
      </c>
      <c r="L42" s="29"/>
    </row>
    <row r="43" spans="1:12" ht="18.75" customHeight="1">
      <c r="A43" s="26" t="s">
        <v>51</v>
      </c>
      <c r="B43" s="22">
        <v>1005</v>
      </c>
      <c r="C43" s="68">
        <f t="shared" ref="C43:J43" si="2">C44+C46</f>
        <v>8263.7000000000007</v>
      </c>
      <c r="D43" s="82">
        <f t="shared" si="2"/>
        <v>7180</v>
      </c>
      <c r="E43" s="67">
        <f t="shared" si="2"/>
        <v>7700</v>
      </c>
      <c r="F43" s="67">
        <f t="shared" si="2"/>
        <v>7820</v>
      </c>
      <c r="G43" s="68">
        <f t="shared" si="2"/>
        <v>1955</v>
      </c>
      <c r="H43" s="68">
        <f t="shared" si="2"/>
        <v>1955</v>
      </c>
      <c r="I43" s="68">
        <f t="shared" si="2"/>
        <v>1955</v>
      </c>
      <c r="J43" s="68">
        <f t="shared" si="2"/>
        <v>1955</v>
      </c>
      <c r="L43" s="29"/>
    </row>
    <row r="44" spans="1:12" ht="18.75" customHeight="1">
      <c r="A44" s="24" t="s">
        <v>52</v>
      </c>
      <c r="B44" s="22">
        <v>1006</v>
      </c>
      <c r="C44" s="68">
        <v>6365.3</v>
      </c>
      <c r="D44" s="82">
        <v>6300</v>
      </c>
      <c r="E44" s="67">
        <v>6300</v>
      </c>
      <c r="F44" s="67">
        <f>SUM(G44:J44)</f>
        <v>6500</v>
      </c>
      <c r="G44" s="68">
        <v>1625</v>
      </c>
      <c r="H44" s="68">
        <v>1625</v>
      </c>
      <c r="I44" s="68">
        <v>1625</v>
      </c>
      <c r="J44" s="68">
        <v>1625</v>
      </c>
      <c r="L44" s="29"/>
    </row>
    <row r="45" spans="1:12" ht="18.75" customHeight="1">
      <c r="A45" s="24" t="s">
        <v>53</v>
      </c>
      <c r="B45" s="22">
        <v>1007</v>
      </c>
      <c r="C45" s="67"/>
      <c r="D45" s="82"/>
      <c r="E45" s="67"/>
      <c r="F45" s="67"/>
      <c r="G45" s="68"/>
      <c r="H45" s="68"/>
      <c r="I45" s="68"/>
      <c r="J45" s="68"/>
      <c r="L45" s="29"/>
    </row>
    <row r="46" spans="1:12" ht="18.75" customHeight="1">
      <c r="A46" s="24" t="s">
        <v>54</v>
      </c>
      <c r="B46" s="22">
        <v>1008</v>
      </c>
      <c r="C46" s="68">
        <v>1898.4</v>
      </c>
      <c r="D46" s="82">
        <v>880</v>
      </c>
      <c r="E46" s="67">
        <v>1400</v>
      </c>
      <c r="F46" s="67">
        <f t="shared" ref="F46:F51" si="3">SUM(G46:J46)</f>
        <v>1320</v>
      </c>
      <c r="G46" s="68">
        <v>330</v>
      </c>
      <c r="H46" s="68">
        <v>330</v>
      </c>
      <c r="I46" s="68">
        <v>330</v>
      </c>
      <c r="J46" s="68">
        <v>330</v>
      </c>
      <c r="L46" s="29"/>
    </row>
    <row r="47" spans="1:12" ht="18.75" customHeight="1">
      <c r="A47" s="26" t="s">
        <v>55</v>
      </c>
      <c r="B47" s="22">
        <v>1009</v>
      </c>
      <c r="C47" s="68">
        <v>1991.2</v>
      </c>
      <c r="D47" s="82">
        <v>270</v>
      </c>
      <c r="E47" s="67">
        <v>900</v>
      </c>
      <c r="F47" s="67">
        <f>SUM(G47:J47)</f>
        <v>1140</v>
      </c>
      <c r="G47" s="68">
        <v>240</v>
      </c>
      <c r="H47" s="68">
        <v>300</v>
      </c>
      <c r="I47" s="68">
        <v>300</v>
      </c>
      <c r="J47" s="68">
        <v>300</v>
      </c>
      <c r="L47" s="29"/>
    </row>
    <row r="48" spans="1:12" ht="18.75" customHeight="1">
      <c r="A48" s="30" t="s">
        <v>56</v>
      </c>
      <c r="B48" s="31">
        <v>1010</v>
      </c>
      <c r="C48" s="68">
        <f>C42+C43+C47</f>
        <v>46409.899999999994</v>
      </c>
      <c r="D48" s="81">
        <f>D42+D43+D47</f>
        <v>46640</v>
      </c>
      <c r="E48" s="67">
        <f>E42+E43+E47</f>
        <v>47500</v>
      </c>
      <c r="F48" s="67">
        <f>SUM(G48:J48)</f>
        <v>48150</v>
      </c>
      <c r="G48" s="93">
        <f>G42+G43+G47</f>
        <v>11921</v>
      </c>
      <c r="H48" s="93">
        <f>H42+H43+H47</f>
        <v>12078</v>
      </c>
      <c r="I48" s="93">
        <f>I42+I43+I47</f>
        <v>12078</v>
      </c>
      <c r="J48" s="93">
        <f>J42+J43+J47</f>
        <v>12073</v>
      </c>
      <c r="K48" s="89"/>
      <c r="L48" s="29"/>
    </row>
    <row r="49" spans="1:12" ht="18.75" customHeight="1">
      <c r="A49" s="32" t="s">
        <v>169</v>
      </c>
      <c r="B49" s="31">
        <v>1011</v>
      </c>
      <c r="C49" s="68">
        <f>C41-C48</f>
        <v>-602.5</v>
      </c>
      <c r="D49" s="82">
        <f>D41-D48</f>
        <v>0</v>
      </c>
      <c r="E49" s="67">
        <f>E41-E48</f>
        <v>-200</v>
      </c>
      <c r="F49" s="67">
        <f>SUM(G49:J49)</f>
        <v>0</v>
      </c>
      <c r="G49" s="68">
        <f>G41-G48</f>
        <v>0</v>
      </c>
      <c r="H49" s="68">
        <f>H41-H48</f>
        <v>0</v>
      </c>
      <c r="I49" s="68">
        <f>I41-I48</f>
        <v>0</v>
      </c>
      <c r="J49" s="68">
        <f>J41-J48</f>
        <v>0</v>
      </c>
      <c r="L49" s="23"/>
    </row>
    <row r="50" spans="1:12" ht="18.75" customHeight="1">
      <c r="A50" s="1" t="s">
        <v>57</v>
      </c>
      <c r="B50" s="31">
        <v>1012</v>
      </c>
      <c r="C50" s="67"/>
      <c r="D50" s="82"/>
      <c r="E50" s="67"/>
      <c r="F50" s="67">
        <f t="shared" si="3"/>
        <v>0</v>
      </c>
      <c r="G50" s="67"/>
      <c r="H50" s="67"/>
      <c r="I50" s="67"/>
      <c r="J50" s="67"/>
      <c r="L50" s="23"/>
    </row>
    <row r="51" spans="1:12" ht="18.75" customHeight="1">
      <c r="A51" s="33" t="s">
        <v>58</v>
      </c>
      <c r="B51" s="31">
        <v>1013</v>
      </c>
      <c r="C51" s="68">
        <f>C49-C50</f>
        <v>-602.5</v>
      </c>
      <c r="D51" s="82">
        <f>D49-D50</f>
        <v>0</v>
      </c>
      <c r="E51" s="67">
        <f>E49-E50</f>
        <v>-200</v>
      </c>
      <c r="F51" s="67">
        <f t="shared" si="3"/>
        <v>0</v>
      </c>
      <c r="G51" s="67">
        <f>G49-G50</f>
        <v>0</v>
      </c>
      <c r="H51" s="67">
        <f>H49-H50</f>
        <v>0</v>
      </c>
      <c r="I51" s="67">
        <f>I49-I50</f>
        <v>0</v>
      </c>
      <c r="J51" s="67">
        <f>J49-J50</f>
        <v>0</v>
      </c>
    </row>
    <row r="52" spans="1:12" ht="18.75" customHeight="1">
      <c r="A52" s="34" t="s">
        <v>165</v>
      </c>
      <c r="B52" s="31">
        <v>1014</v>
      </c>
      <c r="C52" s="67">
        <f>C50+C59</f>
        <v>1154.5999999999999</v>
      </c>
      <c r="D52" s="67">
        <f>D50+D59</f>
        <v>980</v>
      </c>
      <c r="E52" s="67">
        <f>E51+E59</f>
        <v>1030</v>
      </c>
      <c r="F52" s="67">
        <f>SUM(G52:J52)</f>
        <v>1240</v>
      </c>
      <c r="G52" s="67">
        <f>G51+G59</f>
        <v>310</v>
      </c>
      <c r="H52" s="67">
        <f>H51+H59</f>
        <v>310</v>
      </c>
      <c r="I52" s="67">
        <f>I51+I59</f>
        <v>310</v>
      </c>
      <c r="J52" s="67">
        <f>J51+J59</f>
        <v>310</v>
      </c>
    </row>
    <row r="53" spans="1:12" ht="18.75" customHeight="1">
      <c r="A53" s="146" t="s">
        <v>59</v>
      </c>
      <c r="B53" s="146"/>
      <c r="C53" s="146"/>
      <c r="D53" s="146"/>
      <c r="E53" s="146"/>
      <c r="F53" s="146"/>
      <c r="G53" s="146"/>
      <c r="H53" s="146"/>
      <c r="I53" s="146"/>
      <c r="J53" s="146"/>
    </row>
    <row r="54" spans="1:12" ht="18.75" customHeight="1">
      <c r="A54" s="35" t="s">
        <v>60</v>
      </c>
      <c r="B54" s="36">
        <v>1015</v>
      </c>
      <c r="C54" s="68">
        <f t="shared" ref="C54:J54" si="4">C55+C56</f>
        <v>6381.4</v>
      </c>
      <c r="D54" s="81">
        <f t="shared" si="4"/>
        <v>6880</v>
      </c>
      <c r="E54" s="68">
        <f t="shared" si="4"/>
        <v>7910</v>
      </c>
      <c r="F54" s="68">
        <f t="shared" si="4"/>
        <v>7130</v>
      </c>
      <c r="G54" s="68">
        <f t="shared" si="4"/>
        <v>1830</v>
      </c>
      <c r="H54" s="68">
        <f t="shared" si="4"/>
        <v>1800</v>
      </c>
      <c r="I54" s="68">
        <f t="shared" si="4"/>
        <v>1700</v>
      </c>
      <c r="J54" s="68">
        <f t="shared" si="4"/>
        <v>1800</v>
      </c>
      <c r="K54" s="88"/>
    </row>
    <row r="55" spans="1:12" ht="18.75" customHeight="1">
      <c r="A55" s="35" t="s">
        <v>61</v>
      </c>
      <c r="B55" s="36">
        <v>1016</v>
      </c>
      <c r="C55" s="69">
        <v>5044.3</v>
      </c>
      <c r="D55" s="85">
        <v>5440</v>
      </c>
      <c r="E55" s="69">
        <v>6000</v>
      </c>
      <c r="F55" s="69">
        <f t="shared" ref="F55:F60" si="5">SUM(G55:J55)</f>
        <v>5230</v>
      </c>
      <c r="G55" s="87">
        <v>1330</v>
      </c>
      <c r="H55" s="87">
        <v>1300</v>
      </c>
      <c r="I55" s="87">
        <v>1300</v>
      </c>
      <c r="J55" s="87">
        <v>1300</v>
      </c>
      <c r="K55" s="88"/>
      <c r="L55" s="1">
        <v>5440</v>
      </c>
    </row>
    <row r="56" spans="1:12" ht="18.75" customHeight="1">
      <c r="A56" s="35" t="s">
        <v>62</v>
      </c>
      <c r="B56" s="36">
        <v>1017</v>
      </c>
      <c r="C56" s="69">
        <v>1337.1</v>
      </c>
      <c r="D56" s="85">
        <v>1440</v>
      </c>
      <c r="E56" s="69">
        <v>1910</v>
      </c>
      <c r="F56" s="69">
        <f>SUM(G56:J56)</f>
        <v>1900</v>
      </c>
      <c r="G56" s="87">
        <v>500</v>
      </c>
      <c r="H56" s="87">
        <v>500</v>
      </c>
      <c r="I56" s="87">
        <v>400</v>
      </c>
      <c r="J56" s="87">
        <v>500</v>
      </c>
    </row>
    <row r="57" spans="1:12" ht="18.75" customHeight="1">
      <c r="A57" s="35" t="s">
        <v>63</v>
      </c>
      <c r="B57" s="36">
        <v>1018</v>
      </c>
      <c r="C57" s="69">
        <v>30597.8</v>
      </c>
      <c r="D57" s="85">
        <v>31400</v>
      </c>
      <c r="E57" s="69">
        <v>31400</v>
      </c>
      <c r="F57" s="69">
        <f t="shared" si="5"/>
        <v>31400</v>
      </c>
      <c r="G57" s="87">
        <v>7850</v>
      </c>
      <c r="H57" s="87">
        <v>7850</v>
      </c>
      <c r="I57" s="87">
        <v>7850</v>
      </c>
      <c r="J57" s="87">
        <v>7850</v>
      </c>
    </row>
    <row r="58" spans="1:12" ht="18.75" customHeight="1">
      <c r="A58" s="35" t="s">
        <v>64</v>
      </c>
      <c r="B58" s="36">
        <v>1019</v>
      </c>
      <c r="C58" s="69">
        <v>6377.7</v>
      </c>
      <c r="D58" s="85">
        <v>6500</v>
      </c>
      <c r="E58" s="69">
        <v>6900</v>
      </c>
      <c r="F58" s="69">
        <f t="shared" si="5"/>
        <v>6900</v>
      </c>
      <c r="G58" s="87">
        <v>1725</v>
      </c>
      <c r="H58" s="87">
        <v>1725</v>
      </c>
      <c r="I58" s="87">
        <v>1725</v>
      </c>
      <c r="J58" s="87">
        <v>1725</v>
      </c>
    </row>
    <row r="59" spans="1:12" s="92" customFormat="1" ht="16.899999999999999" customHeight="1">
      <c r="A59" s="35" t="s">
        <v>65</v>
      </c>
      <c r="B59" s="36">
        <v>1020</v>
      </c>
      <c r="C59" s="69">
        <v>1154.5999999999999</v>
      </c>
      <c r="D59" s="85">
        <v>980</v>
      </c>
      <c r="E59" s="69">
        <v>1230</v>
      </c>
      <c r="F59" s="69">
        <f t="shared" si="5"/>
        <v>1240</v>
      </c>
      <c r="G59" s="87">
        <v>310</v>
      </c>
      <c r="H59" s="87">
        <v>310</v>
      </c>
      <c r="I59" s="87">
        <v>310</v>
      </c>
      <c r="J59" s="87">
        <v>310</v>
      </c>
    </row>
    <row r="60" spans="1:12" ht="18.75" customHeight="1">
      <c r="A60" s="35" t="s">
        <v>66</v>
      </c>
      <c r="B60" s="37">
        <v>1021</v>
      </c>
      <c r="C60" s="69">
        <v>1898.4</v>
      </c>
      <c r="D60" s="85">
        <v>800</v>
      </c>
      <c r="E60" s="69">
        <v>1400</v>
      </c>
      <c r="F60" s="69">
        <f t="shared" si="5"/>
        <v>1480</v>
      </c>
      <c r="G60" s="87">
        <v>370</v>
      </c>
      <c r="H60" s="87">
        <v>370</v>
      </c>
      <c r="I60" s="87">
        <v>370</v>
      </c>
      <c r="J60" s="87">
        <v>370</v>
      </c>
      <c r="K60" s="90"/>
    </row>
    <row r="61" spans="1:12" ht="18.75" customHeight="1">
      <c r="A61" s="39" t="s">
        <v>67</v>
      </c>
      <c r="B61" s="37">
        <v>1022</v>
      </c>
      <c r="C61" s="68">
        <f t="shared" ref="C61:J61" si="6">C54+C57+C58+C59+C60</f>
        <v>46409.899999999994</v>
      </c>
      <c r="D61" s="81">
        <f t="shared" si="6"/>
        <v>46560</v>
      </c>
      <c r="E61" s="68">
        <f>E54+E57+E58+E59+E60</f>
        <v>48840</v>
      </c>
      <c r="F61" s="68">
        <f>F54+F57+F58+F59+F60</f>
        <v>48150</v>
      </c>
      <c r="G61" s="68">
        <f t="shared" si="6"/>
        <v>12085</v>
      </c>
      <c r="H61" s="68">
        <f t="shared" si="6"/>
        <v>12055</v>
      </c>
      <c r="I61" s="68">
        <f t="shared" si="6"/>
        <v>11955</v>
      </c>
      <c r="J61" s="68">
        <f t="shared" si="6"/>
        <v>12055</v>
      </c>
    </row>
    <row r="62" spans="1:12" ht="18.75" customHeight="1">
      <c r="A62" s="34"/>
      <c r="B62" s="31"/>
      <c r="C62" s="68"/>
      <c r="D62" s="82"/>
      <c r="E62" s="67"/>
      <c r="F62" s="67"/>
      <c r="G62" s="38"/>
      <c r="H62" s="38"/>
      <c r="I62" s="38"/>
      <c r="J62" s="38"/>
    </row>
    <row r="63" spans="1:12" ht="24" customHeight="1">
      <c r="A63" s="147" t="s">
        <v>68</v>
      </c>
      <c r="B63" s="147"/>
      <c r="C63" s="147"/>
      <c r="D63" s="147"/>
      <c r="E63" s="147"/>
      <c r="F63" s="147"/>
      <c r="G63" s="147"/>
      <c r="H63" s="147"/>
      <c r="I63" s="147"/>
      <c r="J63" s="147"/>
    </row>
    <row r="64" spans="1:12" ht="18.75" customHeight="1">
      <c r="A64" s="15" t="s">
        <v>69</v>
      </c>
      <c r="B64" s="22">
        <v>2000</v>
      </c>
      <c r="D64" s="67"/>
      <c r="E64" s="67"/>
      <c r="F64" s="67"/>
      <c r="G64" s="50"/>
      <c r="H64" s="50"/>
      <c r="I64" s="50"/>
      <c r="J64" s="50"/>
    </row>
    <row r="65" spans="1:11" ht="37.5" customHeight="1">
      <c r="A65" s="15" t="s">
        <v>70</v>
      </c>
      <c r="B65" s="22">
        <v>2001</v>
      </c>
      <c r="C65" s="69">
        <v>50.7</v>
      </c>
      <c r="D65" s="50">
        <v>50</v>
      </c>
      <c r="E65" s="50">
        <v>90</v>
      </c>
      <c r="F65" s="50">
        <f>SUM(G65:J65)</f>
        <v>100</v>
      </c>
      <c r="G65" s="50">
        <v>25</v>
      </c>
      <c r="H65" s="50">
        <v>25</v>
      </c>
      <c r="I65" s="50">
        <v>25</v>
      </c>
      <c r="J65" s="50">
        <v>25</v>
      </c>
    </row>
    <row r="66" spans="1:11" ht="37.5" customHeight="1">
      <c r="A66" s="97" t="s">
        <v>71</v>
      </c>
      <c r="B66" s="40">
        <v>2002</v>
      </c>
      <c r="C66" s="69"/>
      <c r="D66" s="67"/>
      <c r="E66" s="67"/>
      <c r="F66" s="67"/>
      <c r="G66" s="50"/>
      <c r="H66" s="50"/>
      <c r="I66" s="50"/>
      <c r="J66" s="50"/>
    </row>
    <row r="67" spans="1:11" ht="37.5" customHeight="1">
      <c r="A67" s="97" t="s">
        <v>72</v>
      </c>
      <c r="B67" s="40">
        <v>2003</v>
      </c>
      <c r="C67" s="67"/>
      <c r="D67" s="67"/>
      <c r="E67" s="67"/>
      <c r="F67" s="67"/>
      <c r="G67" s="50"/>
      <c r="H67" s="50"/>
      <c r="I67" s="50"/>
      <c r="J67" s="50"/>
    </row>
    <row r="68" spans="1:11" ht="29.25" customHeight="1">
      <c r="A68" s="97" t="s">
        <v>73</v>
      </c>
      <c r="B68" s="40">
        <v>2004</v>
      </c>
      <c r="C68" s="70">
        <v>5562.4</v>
      </c>
      <c r="D68" s="70">
        <v>5652</v>
      </c>
      <c r="E68" s="70">
        <v>5995</v>
      </c>
      <c r="F68" s="50">
        <f>SUM(G68:J68)</f>
        <v>5652</v>
      </c>
      <c r="G68" s="98">
        <f>G57*18%</f>
        <v>1413</v>
      </c>
      <c r="H68" s="98">
        <f>H57*18%</f>
        <v>1413</v>
      </c>
      <c r="I68" s="98">
        <f>I57*18%</f>
        <v>1413</v>
      </c>
      <c r="J68" s="98">
        <f>J57*18%</f>
        <v>1413</v>
      </c>
    </row>
    <row r="69" spans="1:11" ht="39.75" customHeight="1">
      <c r="A69" s="97" t="s">
        <v>74</v>
      </c>
      <c r="B69" s="40">
        <v>2005</v>
      </c>
      <c r="C69" s="70">
        <v>6374</v>
      </c>
      <c r="D69" s="70">
        <v>6500</v>
      </c>
      <c r="E69" s="70">
        <v>7060</v>
      </c>
      <c r="F69" s="50">
        <f>SUM(G69:J69)</f>
        <v>6800</v>
      </c>
      <c r="G69" s="99">
        <v>1700</v>
      </c>
      <c r="H69" s="99">
        <v>1700</v>
      </c>
      <c r="I69" s="99">
        <v>1700</v>
      </c>
      <c r="J69" s="99">
        <v>1700</v>
      </c>
    </row>
    <row r="70" spans="1:11" ht="26.25" customHeight="1">
      <c r="A70" s="97" t="s">
        <v>75</v>
      </c>
      <c r="B70" s="40">
        <v>2006</v>
      </c>
      <c r="C70" s="70">
        <v>559.29999999999995</v>
      </c>
      <c r="D70" s="70">
        <v>471</v>
      </c>
      <c r="E70" s="70">
        <v>499</v>
      </c>
      <c r="F70" s="50">
        <f>SUM(G70:J70)</f>
        <v>1572</v>
      </c>
      <c r="G70" s="98">
        <v>393</v>
      </c>
      <c r="H70" s="98">
        <v>393</v>
      </c>
      <c r="I70" s="98">
        <v>393</v>
      </c>
      <c r="J70" s="98">
        <v>393</v>
      </c>
    </row>
    <row r="71" spans="1:11" ht="30" customHeight="1">
      <c r="A71" s="97" t="s">
        <v>76</v>
      </c>
      <c r="B71" s="40">
        <v>2007</v>
      </c>
      <c r="C71" s="70">
        <v>32.799999999999997</v>
      </c>
      <c r="D71" s="70">
        <v>44</v>
      </c>
      <c r="E71" s="70">
        <v>44</v>
      </c>
      <c r="F71" s="50">
        <f>SUM(G71:J71)</f>
        <v>44</v>
      </c>
      <c r="G71" s="98">
        <v>22</v>
      </c>
      <c r="H71" s="98">
        <v>22</v>
      </c>
      <c r="I71" s="98"/>
      <c r="J71" s="98"/>
    </row>
    <row r="72" spans="1:11" ht="23.25" customHeight="1">
      <c r="A72" s="97" t="s">
        <v>77</v>
      </c>
      <c r="B72" s="40">
        <v>2008</v>
      </c>
      <c r="C72" s="67"/>
      <c r="D72" s="50"/>
      <c r="E72" s="67"/>
      <c r="F72" s="67"/>
      <c r="G72" s="50"/>
      <c r="H72" s="50"/>
      <c r="I72" s="50"/>
      <c r="J72" s="50"/>
    </row>
    <row r="73" spans="1:11" s="92" customFormat="1" ht="26.25" customHeight="1">
      <c r="A73" s="97" t="s">
        <v>168</v>
      </c>
      <c r="B73" s="40">
        <v>2009</v>
      </c>
      <c r="C73" s="50"/>
      <c r="D73" s="50"/>
      <c r="E73" s="67"/>
      <c r="F73" s="67">
        <f>SUM(G73:J73)</f>
        <v>0</v>
      </c>
      <c r="G73" s="69"/>
      <c r="H73" s="69"/>
      <c r="I73" s="69"/>
      <c r="J73" s="69"/>
    </row>
    <row r="74" spans="1:11" ht="39.75" customHeight="1">
      <c r="A74" s="94" t="s">
        <v>78</v>
      </c>
      <c r="B74" s="41">
        <v>2010</v>
      </c>
      <c r="C74" s="68">
        <f>H67+C65+C66+C67+C68+C69+C70+C71+C72+C73</f>
        <v>12579.199999999997</v>
      </c>
      <c r="D74" s="67">
        <f t="shared" ref="D74:J74" si="7">D64+D65+D66+D67+D68+D69+D70+D71+D72+D73</f>
        <v>12717</v>
      </c>
      <c r="E74" s="67">
        <f t="shared" si="7"/>
        <v>13688</v>
      </c>
      <c r="F74" s="67">
        <f t="shared" si="7"/>
        <v>14168</v>
      </c>
      <c r="G74" s="67">
        <f t="shared" si="7"/>
        <v>3553</v>
      </c>
      <c r="H74" s="67">
        <f t="shared" si="7"/>
        <v>3553</v>
      </c>
      <c r="I74" s="67">
        <f t="shared" si="7"/>
        <v>3531</v>
      </c>
      <c r="J74" s="67">
        <f t="shared" si="7"/>
        <v>3531</v>
      </c>
      <c r="K74" s="42"/>
    </row>
    <row r="75" spans="1:11" ht="24.95" customHeight="1">
      <c r="A75" s="148" t="s">
        <v>79</v>
      </c>
      <c r="B75" s="148"/>
      <c r="C75" s="148"/>
      <c r="D75" s="148"/>
      <c r="E75" s="148"/>
      <c r="F75" s="148"/>
      <c r="G75" s="148"/>
      <c r="H75" s="148"/>
      <c r="I75" s="148"/>
      <c r="J75" s="148"/>
    </row>
    <row r="76" spans="1:11" s="100" customFormat="1" ht="20.100000000000001" customHeight="1">
      <c r="A76" s="35" t="s">
        <v>80</v>
      </c>
      <c r="B76" s="128">
        <v>3000</v>
      </c>
      <c r="C76" s="67"/>
      <c r="D76" s="82"/>
      <c r="E76" s="67"/>
      <c r="F76" s="67"/>
      <c r="G76" s="67"/>
      <c r="H76" s="67"/>
      <c r="I76" s="67"/>
      <c r="J76" s="67"/>
      <c r="K76" s="43"/>
    </row>
    <row r="77" spans="1:11" s="100" customFormat="1" ht="20.100000000000001" customHeight="1">
      <c r="A77" s="35" t="s">
        <v>81</v>
      </c>
      <c r="B77" s="128">
        <v>3001</v>
      </c>
      <c r="C77" s="69"/>
      <c r="D77" s="83"/>
      <c r="E77" s="50">
        <v>530</v>
      </c>
      <c r="F77" s="50"/>
      <c r="G77" s="50"/>
      <c r="H77" s="50"/>
      <c r="I77" s="50"/>
      <c r="J77" s="50"/>
      <c r="K77" s="43"/>
    </row>
    <row r="78" spans="1:11" s="100" customFormat="1" ht="20.100000000000001" customHeight="1">
      <c r="A78" s="35" t="s">
        <v>82</v>
      </c>
      <c r="B78" s="128">
        <v>3002</v>
      </c>
      <c r="C78" s="69"/>
      <c r="D78" s="83">
        <v>120</v>
      </c>
      <c r="E78" s="50"/>
      <c r="F78" s="50">
        <f>SUM(G78:J78)</f>
        <v>210</v>
      </c>
      <c r="G78" s="50">
        <v>45</v>
      </c>
      <c r="H78" s="50">
        <v>55</v>
      </c>
      <c r="I78" s="50">
        <v>55</v>
      </c>
      <c r="J78" s="50">
        <v>55</v>
      </c>
      <c r="K78" s="43"/>
    </row>
    <row r="79" spans="1:11" s="100" customFormat="1" ht="20.100000000000001" customHeight="1">
      <c r="A79" s="35" t="s">
        <v>83</v>
      </c>
      <c r="B79" s="128">
        <v>3003</v>
      </c>
      <c r="C79" s="68"/>
      <c r="D79" s="82"/>
      <c r="E79" s="67">
        <v>150</v>
      </c>
      <c r="F79" s="67"/>
      <c r="G79" s="67"/>
      <c r="H79" s="67"/>
      <c r="I79" s="67"/>
      <c r="J79" s="67"/>
      <c r="K79" s="43"/>
    </row>
    <row r="80" spans="1:11" s="100" customFormat="1" ht="36" customHeight="1">
      <c r="A80" s="35" t="s">
        <v>84</v>
      </c>
      <c r="B80" s="128">
        <v>3004</v>
      </c>
      <c r="C80" s="67"/>
      <c r="D80" s="82"/>
      <c r="E80" s="67"/>
      <c r="F80" s="67"/>
      <c r="G80" s="67"/>
      <c r="H80" s="67"/>
      <c r="I80" s="67"/>
      <c r="J80" s="67"/>
      <c r="K80" s="43"/>
    </row>
    <row r="81" spans="1:11" s="100" customFormat="1" ht="20.100000000000001" customHeight="1">
      <c r="A81" s="35" t="s">
        <v>85</v>
      </c>
      <c r="B81" s="101">
        <v>3005</v>
      </c>
      <c r="C81" s="67"/>
      <c r="D81" s="82"/>
      <c r="E81" s="67"/>
      <c r="F81" s="67"/>
      <c r="G81" s="67"/>
      <c r="H81" s="67"/>
      <c r="I81" s="67"/>
      <c r="J81" s="67"/>
      <c r="K81" s="43"/>
    </row>
    <row r="82" spans="1:11" s="100" customFormat="1" ht="20.100000000000001" customHeight="1">
      <c r="A82" s="39" t="s">
        <v>86</v>
      </c>
      <c r="B82" s="129">
        <v>3006</v>
      </c>
      <c r="C82" s="67">
        <f t="shared" ref="C82:J82" si="8">C76+C77+C78+C79+C80+C81</f>
        <v>0</v>
      </c>
      <c r="D82" s="82">
        <f t="shared" si="8"/>
        <v>120</v>
      </c>
      <c r="E82" s="67">
        <f t="shared" si="8"/>
        <v>680</v>
      </c>
      <c r="F82" s="67">
        <f t="shared" si="8"/>
        <v>210</v>
      </c>
      <c r="G82" s="67">
        <f t="shared" si="8"/>
        <v>45</v>
      </c>
      <c r="H82" s="67">
        <f t="shared" si="8"/>
        <v>55</v>
      </c>
      <c r="I82" s="67">
        <f t="shared" si="8"/>
        <v>55</v>
      </c>
      <c r="J82" s="67">
        <f t="shared" si="8"/>
        <v>55</v>
      </c>
      <c r="K82" s="43"/>
    </row>
    <row r="83" spans="1:11" s="100" customFormat="1" ht="20.100000000000001" customHeight="1">
      <c r="A83" s="145" t="s">
        <v>166</v>
      </c>
      <c r="B83" s="145"/>
      <c r="C83" s="145"/>
      <c r="D83" s="145"/>
      <c r="E83" s="145"/>
      <c r="F83" s="145"/>
      <c r="G83" s="145"/>
      <c r="H83" s="145"/>
      <c r="I83" s="145"/>
      <c r="J83" s="145"/>
      <c r="K83" s="43"/>
    </row>
    <row r="84" spans="1:11" s="100" customFormat="1" ht="41.25" customHeight="1">
      <c r="A84" s="35" t="s">
        <v>87</v>
      </c>
      <c r="B84" s="101">
        <v>4000</v>
      </c>
      <c r="C84" s="67"/>
      <c r="D84" s="82"/>
      <c r="E84" s="67"/>
      <c r="F84" s="67"/>
      <c r="G84" s="67"/>
      <c r="H84" s="67"/>
      <c r="I84" s="67"/>
      <c r="J84" s="67"/>
      <c r="K84" s="43"/>
    </row>
    <row r="85" spans="1:11" s="100" customFormat="1" ht="20.100000000000001" customHeight="1">
      <c r="A85" s="35" t="s">
        <v>88</v>
      </c>
      <c r="B85" s="101">
        <v>4001</v>
      </c>
      <c r="C85" s="67"/>
      <c r="D85" s="82"/>
      <c r="E85" s="67"/>
      <c r="F85" s="67"/>
      <c r="G85" s="67"/>
      <c r="H85" s="67"/>
      <c r="I85" s="67"/>
      <c r="J85" s="67"/>
      <c r="K85" s="43"/>
    </row>
    <row r="86" spans="1:11" s="100" customFormat="1" ht="20.100000000000001" customHeight="1">
      <c r="A86" s="35" t="s">
        <v>89</v>
      </c>
      <c r="B86" s="101">
        <v>4002</v>
      </c>
      <c r="C86" s="67"/>
      <c r="D86" s="82"/>
      <c r="E86" s="67"/>
      <c r="F86" s="67"/>
      <c r="G86" s="67"/>
      <c r="H86" s="67"/>
      <c r="I86" s="67"/>
      <c r="J86" s="67"/>
      <c r="K86" s="43"/>
    </row>
    <row r="87" spans="1:11" s="100" customFormat="1" ht="36" customHeight="1">
      <c r="A87" s="35" t="s">
        <v>167</v>
      </c>
      <c r="B87" s="101">
        <v>4003</v>
      </c>
      <c r="C87" s="68">
        <f>C88+C89</f>
        <v>42935.5</v>
      </c>
      <c r="D87" s="82">
        <f>D88+D89</f>
        <v>45095</v>
      </c>
      <c r="E87" s="67">
        <f>E88+E89</f>
        <v>44260</v>
      </c>
      <c r="F87" s="67">
        <f>SUM(G87:J87)</f>
        <v>46100</v>
      </c>
      <c r="G87" s="67">
        <f>SUM(G88:G89)</f>
        <v>11450</v>
      </c>
      <c r="H87" s="67">
        <f>SUM(H88:H89)</f>
        <v>11550</v>
      </c>
      <c r="I87" s="67">
        <f>SUM(I88:I89)</f>
        <v>11550</v>
      </c>
      <c r="J87" s="67">
        <f>SUM(J88:J89)</f>
        <v>11550</v>
      </c>
      <c r="K87" s="43"/>
    </row>
    <row r="88" spans="1:11" s="100" customFormat="1" ht="23.25" customHeight="1">
      <c r="A88" s="35" t="s">
        <v>88</v>
      </c>
      <c r="B88" s="101">
        <v>4004</v>
      </c>
      <c r="C88" s="68">
        <v>40219.599999999999</v>
      </c>
      <c r="D88" s="82">
        <v>40295</v>
      </c>
      <c r="E88" s="67">
        <v>41000</v>
      </c>
      <c r="F88" s="67">
        <f>SUM(G88:J88)</f>
        <v>41300</v>
      </c>
      <c r="G88" s="68">
        <f>G36</f>
        <v>10250</v>
      </c>
      <c r="H88" s="68">
        <f>H36</f>
        <v>10350</v>
      </c>
      <c r="I88" s="68">
        <f>I36</f>
        <v>10350</v>
      </c>
      <c r="J88" s="68">
        <f>J36</f>
        <v>10350</v>
      </c>
      <c r="K88" s="43"/>
    </row>
    <row r="89" spans="1:11" s="100" customFormat="1" ht="23.25" customHeight="1">
      <c r="A89" s="35" t="s">
        <v>89</v>
      </c>
      <c r="B89" s="101">
        <v>4005</v>
      </c>
      <c r="C89" s="68">
        <v>2715.9</v>
      </c>
      <c r="D89" s="82">
        <v>4800</v>
      </c>
      <c r="E89" s="67">
        <v>3260</v>
      </c>
      <c r="F89" s="67">
        <f>SUM(G89:J89)</f>
        <v>4800</v>
      </c>
      <c r="G89" s="67">
        <v>1200</v>
      </c>
      <c r="H89" s="67">
        <v>1200</v>
      </c>
      <c r="I89" s="67">
        <v>1200</v>
      </c>
      <c r="J89" s="67">
        <v>1200</v>
      </c>
      <c r="K89" s="43"/>
    </row>
    <row r="90" spans="1:11" ht="24.95" customHeight="1">
      <c r="A90" s="149" t="s">
        <v>90</v>
      </c>
      <c r="B90" s="149"/>
      <c r="C90" s="149"/>
      <c r="D90" s="149"/>
      <c r="E90" s="149"/>
      <c r="F90" s="149"/>
      <c r="G90" s="149"/>
      <c r="H90" s="149"/>
      <c r="I90" s="149"/>
      <c r="J90" s="149"/>
    </row>
    <row r="91" spans="1:11" ht="78.75" customHeight="1">
      <c r="A91" s="44" t="s">
        <v>91</v>
      </c>
      <c r="B91" s="45">
        <v>5000</v>
      </c>
      <c r="C91" s="50">
        <f>(C51/C35)*100</f>
        <v>-1.4953303501182613</v>
      </c>
      <c r="D91" s="83">
        <f t="shared" ref="D91:J91" si="9">(D51/D35)*100</f>
        <v>0</v>
      </c>
      <c r="E91" s="50">
        <f t="shared" si="9"/>
        <v>-0.48661800486618007</v>
      </c>
      <c r="F91" s="50">
        <f>(F51/F35)*100</f>
        <v>0</v>
      </c>
      <c r="G91" s="50">
        <f t="shared" si="9"/>
        <v>0</v>
      </c>
      <c r="H91" s="50">
        <f t="shared" si="9"/>
        <v>0</v>
      </c>
      <c r="I91" s="50">
        <f t="shared" si="9"/>
        <v>0</v>
      </c>
      <c r="J91" s="50">
        <f t="shared" si="9"/>
        <v>0</v>
      </c>
    </row>
    <row r="92" spans="1:11" ht="59.25" customHeight="1">
      <c r="A92" s="44" t="s">
        <v>160</v>
      </c>
      <c r="B92" s="45">
        <v>5001</v>
      </c>
      <c r="C92" s="50">
        <f>(C51/C107)*100</f>
        <v>-4.739802541006175</v>
      </c>
      <c r="D92" s="83">
        <f>(D51/D107)*100</f>
        <v>0</v>
      </c>
      <c r="E92" s="50">
        <f>(E51/E107)*100</f>
        <v>-1.4574072724622895</v>
      </c>
      <c r="F92" s="50">
        <f>(F51/F107)*100</f>
        <v>0</v>
      </c>
      <c r="G92" s="49" t="s">
        <v>92</v>
      </c>
      <c r="H92" s="49" t="s">
        <v>92</v>
      </c>
      <c r="I92" s="49" t="s">
        <v>92</v>
      </c>
      <c r="J92" s="49" t="s">
        <v>92</v>
      </c>
    </row>
    <row r="93" spans="1:11" ht="60.75" customHeight="1">
      <c r="A93" s="46" t="s">
        <v>161</v>
      </c>
      <c r="B93" s="22">
        <v>5002</v>
      </c>
      <c r="C93" s="50">
        <f>(C51/C115)*100</f>
        <v>-6.8265766276144948</v>
      </c>
      <c r="D93" s="83">
        <f>(D51/D115)*100</f>
        <v>0</v>
      </c>
      <c r="E93" s="50">
        <f>(E51/E115)*100</f>
        <v>-1.7667844522968199</v>
      </c>
      <c r="F93" s="50">
        <f>(F51/F115)*100</f>
        <v>0</v>
      </c>
      <c r="G93" s="49" t="s">
        <v>92</v>
      </c>
      <c r="H93" s="49" t="s">
        <v>92</v>
      </c>
      <c r="I93" s="49" t="s">
        <v>92</v>
      </c>
      <c r="J93" s="49" t="s">
        <v>92</v>
      </c>
    </row>
    <row r="94" spans="1:11" ht="66" customHeight="1">
      <c r="A94" s="46" t="s">
        <v>93</v>
      </c>
      <c r="B94" s="22">
        <v>5003</v>
      </c>
      <c r="C94" s="50">
        <f>(C51/C35)*100</f>
        <v>-1.4953303501182613</v>
      </c>
      <c r="D94" s="83">
        <f>(D51/D35)*100</f>
        <v>0</v>
      </c>
      <c r="E94" s="50">
        <f>(E51/E35)*100</f>
        <v>-0.48661800486618007</v>
      </c>
      <c r="F94" s="50">
        <f>(F51/F35)*100</f>
        <v>0</v>
      </c>
      <c r="G94" s="50" t="s">
        <v>92</v>
      </c>
      <c r="H94" s="50" t="s">
        <v>92</v>
      </c>
      <c r="I94" s="50" t="s">
        <v>92</v>
      </c>
      <c r="J94" s="50" t="s">
        <v>92</v>
      </c>
    </row>
    <row r="95" spans="1:11" ht="66.75" customHeight="1">
      <c r="A95" s="47" t="s">
        <v>94</v>
      </c>
      <c r="B95" s="48">
        <v>5004</v>
      </c>
      <c r="C95" s="71">
        <f>C115/(C108+C109)</f>
        <v>4.1354137381688689</v>
      </c>
      <c r="D95" s="84">
        <f>D115/(D108+D109)</f>
        <v>6.4310873764344958</v>
      </c>
      <c r="E95" s="71">
        <f>E115/(E108+E109)</f>
        <v>6.4318181818181817</v>
      </c>
      <c r="F95" s="71">
        <f>F115/(F108+F109)</f>
        <v>4.0647191011235959</v>
      </c>
      <c r="G95" s="49" t="s">
        <v>92</v>
      </c>
      <c r="H95" s="49" t="s">
        <v>92</v>
      </c>
      <c r="I95" s="49" t="s">
        <v>92</v>
      </c>
      <c r="J95" s="49" t="s">
        <v>92</v>
      </c>
    </row>
    <row r="96" spans="1:11" ht="65.25" customHeight="1">
      <c r="A96" s="47" t="s">
        <v>95</v>
      </c>
      <c r="B96" s="48">
        <v>5005</v>
      </c>
      <c r="C96" s="69">
        <f>C101/C100</f>
        <v>0.46980257571469003</v>
      </c>
      <c r="D96" s="85">
        <f>D101/D100</f>
        <v>0.34997561570348695</v>
      </c>
      <c r="E96" s="69">
        <f>E101/E100</f>
        <v>0.34997561570348695</v>
      </c>
      <c r="F96" s="69">
        <f>F101/F100</f>
        <v>0.54886363636363633</v>
      </c>
      <c r="G96" s="49" t="s">
        <v>92</v>
      </c>
      <c r="H96" s="49" t="s">
        <v>92</v>
      </c>
      <c r="I96" s="49" t="s">
        <v>92</v>
      </c>
      <c r="J96" s="49" t="s">
        <v>92</v>
      </c>
    </row>
    <row r="97" spans="1:12" s="109" customFormat="1" ht="24.95" customHeight="1">
      <c r="A97" s="150" t="s">
        <v>162</v>
      </c>
      <c r="B97" s="150"/>
      <c r="C97" s="150"/>
      <c r="D97" s="150"/>
      <c r="E97" s="150"/>
      <c r="F97" s="150"/>
      <c r="G97" s="150"/>
      <c r="H97" s="150"/>
      <c r="I97" s="150"/>
      <c r="J97" s="150"/>
    </row>
    <row r="98" spans="1:12" s="109" customFormat="1" ht="18.75" customHeight="1">
      <c r="A98" s="126" t="s">
        <v>96</v>
      </c>
      <c r="B98" s="127">
        <v>6000</v>
      </c>
      <c r="C98" s="105">
        <v>10851.4</v>
      </c>
      <c r="D98" s="106">
        <v>10635</v>
      </c>
      <c r="E98" s="105">
        <v>10635</v>
      </c>
      <c r="F98" s="105">
        <v>10090</v>
      </c>
      <c r="G98" s="107" t="s">
        <v>92</v>
      </c>
      <c r="H98" s="107" t="s">
        <v>92</v>
      </c>
      <c r="I98" s="107" t="s">
        <v>92</v>
      </c>
      <c r="J98" s="107" t="s">
        <v>92</v>
      </c>
    </row>
    <row r="99" spans="1:12" s="109" customFormat="1" ht="18.75" customHeight="1">
      <c r="A99" s="126" t="s">
        <v>97</v>
      </c>
      <c r="B99" s="127">
        <v>6001</v>
      </c>
      <c r="C99" s="114">
        <v>8991</v>
      </c>
      <c r="D99" s="113">
        <v>10663</v>
      </c>
      <c r="E99" s="114">
        <v>10663</v>
      </c>
      <c r="F99" s="114">
        <v>7940</v>
      </c>
      <c r="G99" s="107" t="s">
        <v>92</v>
      </c>
      <c r="H99" s="107" t="s">
        <v>92</v>
      </c>
      <c r="I99" s="107" t="s">
        <v>92</v>
      </c>
      <c r="J99" s="107" t="s">
        <v>92</v>
      </c>
    </row>
    <row r="100" spans="1:12" s="109" customFormat="1" ht="18.75" customHeight="1">
      <c r="A100" s="126" t="s">
        <v>98</v>
      </c>
      <c r="B100" s="127">
        <v>6002</v>
      </c>
      <c r="C100" s="114">
        <v>16958.400000000001</v>
      </c>
      <c r="D100" s="113">
        <v>16404</v>
      </c>
      <c r="E100" s="114">
        <v>16404</v>
      </c>
      <c r="F100" s="112">
        <v>17600</v>
      </c>
      <c r="G100" s="107" t="s">
        <v>92</v>
      </c>
      <c r="H100" s="107" t="s">
        <v>92</v>
      </c>
      <c r="I100" s="107" t="s">
        <v>92</v>
      </c>
      <c r="J100" s="107" t="s">
        <v>92</v>
      </c>
    </row>
    <row r="101" spans="1:12" s="109" customFormat="1" ht="18.75" customHeight="1">
      <c r="A101" s="126" t="s">
        <v>99</v>
      </c>
      <c r="B101" s="127">
        <v>6003</v>
      </c>
      <c r="C101" s="117">
        <v>7967.1</v>
      </c>
      <c r="D101" s="106">
        <f>D100-D99</f>
        <v>5741</v>
      </c>
      <c r="E101" s="105">
        <f>E100-E99</f>
        <v>5741</v>
      </c>
      <c r="F101" s="117">
        <f>F100-F99</f>
        <v>9660</v>
      </c>
      <c r="G101" s="107" t="s">
        <v>92</v>
      </c>
      <c r="H101" s="107" t="s">
        <v>92</v>
      </c>
      <c r="I101" s="107" t="s">
        <v>92</v>
      </c>
      <c r="J101" s="107" t="s">
        <v>92</v>
      </c>
    </row>
    <row r="102" spans="1:12" s="109" customFormat="1" ht="18.75" customHeight="1">
      <c r="A102" s="103" t="s">
        <v>100</v>
      </c>
      <c r="B102" s="104">
        <v>6004</v>
      </c>
      <c r="C102" s="105">
        <v>1860.1</v>
      </c>
      <c r="D102" s="106">
        <v>3088</v>
      </c>
      <c r="E102" s="105">
        <v>3088</v>
      </c>
      <c r="F102" s="105">
        <v>2150</v>
      </c>
      <c r="G102" s="107" t="s">
        <v>92</v>
      </c>
      <c r="H102" s="107" t="s">
        <v>92</v>
      </c>
      <c r="I102" s="107" t="s">
        <v>92</v>
      </c>
      <c r="J102" s="107" t="s">
        <v>92</v>
      </c>
    </row>
    <row r="103" spans="1:12" s="109" customFormat="1" ht="22.7" customHeight="1">
      <c r="A103" s="103" t="s">
        <v>101</v>
      </c>
      <c r="B103" s="104">
        <v>6005</v>
      </c>
      <c r="C103" s="105"/>
      <c r="D103" s="106"/>
      <c r="E103" s="105"/>
      <c r="F103" s="105"/>
      <c r="G103" s="107" t="s">
        <v>92</v>
      </c>
      <c r="H103" s="107" t="s">
        <v>92</v>
      </c>
      <c r="I103" s="107" t="s">
        <v>92</v>
      </c>
      <c r="J103" s="107" t="s">
        <v>92</v>
      </c>
      <c r="K103" s="108"/>
    </row>
    <row r="104" spans="1:12" s="109" customFormat="1" ht="18.600000000000001" customHeight="1">
      <c r="A104" s="103" t="s">
        <v>102</v>
      </c>
      <c r="B104" s="104">
        <v>6006</v>
      </c>
      <c r="C104" s="105"/>
      <c r="D104" s="106"/>
      <c r="E104" s="105"/>
      <c r="F104" s="105"/>
      <c r="G104" s="107" t="s">
        <v>92</v>
      </c>
      <c r="H104" s="107" t="s">
        <v>92</v>
      </c>
      <c r="I104" s="107" t="s">
        <v>92</v>
      </c>
      <c r="J104" s="107" t="s">
        <v>92</v>
      </c>
      <c r="K104" s="108"/>
    </row>
    <row r="105" spans="1:12" s="109" customFormat="1" ht="18.600000000000001" customHeight="1">
      <c r="A105" s="103" t="s">
        <v>103</v>
      </c>
      <c r="B105" s="104">
        <v>6007</v>
      </c>
      <c r="C105" s="105"/>
      <c r="D105" s="106"/>
      <c r="E105" s="105"/>
      <c r="F105" s="105"/>
      <c r="G105" s="107" t="s">
        <v>92</v>
      </c>
      <c r="H105" s="107" t="s">
        <v>92</v>
      </c>
      <c r="I105" s="107" t="s">
        <v>92</v>
      </c>
      <c r="J105" s="107" t="s">
        <v>92</v>
      </c>
      <c r="K105" s="108"/>
    </row>
    <row r="106" spans="1:12" s="109" customFormat="1" ht="18.600000000000001" customHeight="1">
      <c r="A106" s="103" t="s">
        <v>104</v>
      </c>
      <c r="B106" s="104">
        <v>6008</v>
      </c>
      <c r="C106" s="105">
        <v>1</v>
      </c>
      <c r="D106" s="106"/>
      <c r="E106" s="105"/>
      <c r="F106" s="105"/>
      <c r="G106" s="107" t="s">
        <v>92</v>
      </c>
      <c r="H106" s="107" t="s">
        <v>92</v>
      </c>
      <c r="I106" s="107" t="s">
        <v>92</v>
      </c>
      <c r="J106" s="107" t="s">
        <v>92</v>
      </c>
    </row>
    <row r="107" spans="1:12" s="116" customFormat="1" ht="20.100000000000001" customHeight="1">
      <c r="A107" s="110" t="s">
        <v>105</v>
      </c>
      <c r="B107" s="111">
        <v>6009</v>
      </c>
      <c r="C107" s="112">
        <f>C98+C102</f>
        <v>12711.5</v>
      </c>
      <c r="D107" s="113">
        <f>D98+D102</f>
        <v>13723</v>
      </c>
      <c r="E107" s="114">
        <f>E98+E102</f>
        <v>13723</v>
      </c>
      <c r="F107" s="112">
        <f>F98+F102</f>
        <v>12240</v>
      </c>
      <c r="G107" s="115" t="s">
        <v>92</v>
      </c>
      <c r="H107" s="115" t="s">
        <v>92</v>
      </c>
      <c r="I107" s="115" t="s">
        <v>92</v>
      </c>
      <c r="J107" s="115" t="s">
        <v>92</v>
      </c>
    </row>
    <row r="108" spans="1:12" s="109" customFormat="1" ht="18.600000000000001" customHeight="1">
      <c r="A108" s="103" t="s">
        <v>106</v>
      </c>
      <c r="B108" s="104">
        <v>6010</v>
      </c>
      <c r="C108" s="117">
        <v>525.70000000000005</v>
      </c>
      <c r="D108" s="106">
        <v>839.2</v>
      </c>
      <c r="E108" s="105">
        <v>839</v>
      </c>
      <c r="F108" s="105">
        <v>685</v>
      </c>
      <c r="G108" s="107" t="s">
        <v>92</v>
      </c>
      <c r="H108" s="107" t="s">
        <v>92</v>
      </c>
      <c r="I108" s="107" t="s">
        <v>92</v>
      </c>
      <c r="J108" s="107" t="s">
        <v>92</v>
      </c>
    </row>
    <row r="109" spans="1:12" s="109" customFormat="1" ht="26.25" customHeight="1">
      <c r="A109" s="103" t="s">
        <v>107</v>
      </c>
      <c r="B109" s="104">
        <v>6011</v>
      </c>
      <c r="C109" s="117">
        <v>1608.5</v>
      </c>
      <c r="D109" s="106">
        <v>921</v>
      </c>
      <c r="E109" s="105">
        <v>921</v>
      </c>
      <c r="F109" s="105">
        <v>1540</v>
      </c>
      <c r="G109" s="107" t="s">
        <v>92</v>
      </c>
      <c r="H109" s="107" t="s">
        <v>92</v>
      </c>
      <c r="I109" s="107" t="s">
        <v>92</v>
      </c>
      <c r="J109" s="107" t="s">
        <v>92</v>
      </c>
    </row>
    <row r="110" spans="1:12" s="109" customFormat="1" ht="18.75" customHeight="1">
      <c r="A110" s="103" t="s">
        <v>108</v>
      </c>
      <c r="B110" s="104">
        <v>6012</v>
      </c>
      <c r="C110" s="105"/>
      <c r="D110" s="106"/>
      <c r="E110" s="105"/>
      <c r="F110" s="105"/>
      <c r="G110" s="107" t="s">
        <v>92</v>
      </c>
      <c r="H110" s="107" t="s">
        <v>92</v>
      </c>
      <c r="I110" s="107" t="s">
        <v>92</v>
      </c>
      <c r="J110" s="107" t="s">
        <v>92</v>
      </c>
      <c r="K110" s="108"/>
    </row>
    <row r="111" spans="1:12" s="109" customFormat="1" ht="27.6" customHeight="1">
      <c r="A111" s="103" t="s">
        <v>109</v>
      </c>
      <c r="B111" s="104">
        <v>6013</v>
      </c>
      <c r="C111" s="105"/>
      <c r="D111" s="106"/>
      <c r="E111" s="105"/>
      <c r="F111" s="105"/>
      <c r="G111" s="107" t="s">
        <v>92</v>
      </c>
      <c r="H111" s="107" t="s">
        <v>92</v>
      </c>
      <c r="I111" s="107" t="s">
        <v>92</v>
      </c>
      <c r="J111" s="107" t="s">
        <v>92</v>
      </c>
      <c r="K111" s="108"/>
    </row>
    <row r="112" spans="1:12" s="116" customFormat="1" ht="18.75" customHeight="1">
      <c r="A112" s="110" t="s">
        <v>110</v>
      </c>
      <c r="B112" s="111">
        <v>6014</v>
      </c>
      <c r="C112" s="114">
        <f>C113+C114</f>
        <v>0</v>
      </c>
      <c r="D112" s="113">
        <f>D113+D118</f>
        <v>0</v>
      </c>
      <c r="E112" s="114">
        <f>E113+E114</f>
        <v>0</v>
      </c>
      <c r="F112" s="114">
        <f>F113+F114</f>
        <v>0</v>
      </c>
      <c r="G112" s="107" t="s">
        <v>92</v>
      </c>
      <c r="H112" s="107" t="s">
        <v>92</v>
      </c>
      <c r="I112" s="107" t="s">
        <v>92</v>
      </c>
      <c r="J112" s="107" t="s">
        <v>92</v>
      </c>
      <c r="L112" s="109"/>
    </row>
    <row r="113" spans="1:10" s="109" customFormat="1" ht="18.75" customHeight="1">
      <c r="A113" s="103" t="s">
        <v>111</v>
      </c>
      <c r="B113" s="104">
        <v>6015</v>
      </c>
      <c r="C113" s="105"/>
      <c r="D113" s="106"/>
      <c r="E113" s="105"/>
      <c r="F113" s="105"/>
      <c r="G113" s="107" t="s">
        <v>92</v>
      </c>
      <c r="H113" s="107" t="s">
        <v>92</v>
      </c>
      <c r="I113" s="107" t="s">
        <v>92</v>
      </c>
      <c r="J113" s="107" t="s">
        <v>92</v>
      </c>
    </row>
    <row r="114" spans="1:10" s="109" customFormat="1" ht="18.75" customHeight="1">
      <c r="A114" s="103" t="s">
        <v>112</v>
      </c>
      <c r="B114" s="104">
        <v>6016</v>
      </c>
      <c r="C114" s="105"/>
      <c r="D114" s="106"/>
      <c r="E114" s="105"/>
      <c r="F114" s="105"/>
      <c r="G114" s="107" t="s">
        <v>92</v>
      </c>
      <c r="H114" s="107" t="s">
        <v>92</v>
      </c>
      <c r="I114" s="107" t="s">
        <v>92</v>
      </c>
      <c r="J114" s="107" t="s">
        <v>92</v>
      </c>
    </row>
    <row r="115" spans="1:10" s="116" customFormat="1" ht="18.75" customHeight="1">
      <c r="A115" s="110" t="s">
        <v>113</v>
      </c>
      <c r="B115" s="111">
        <v>6017</v>
      </c>
      <c r="C115" s="117">
        <v>8825.7999999999993</v>
      </c>
      <c r="D115" s="118">
        <v>11320</v>
      </c>
      <c r="E115" s="105">
        <v>11320</v>
      </c>
      <c r="F115" s="105">
        <v>9044</v>
      </c>
      <c r="G115" s="107" t="s">
        <v>92</v>
      </c>
      <c r="H115" s="107" t="s">
        <v>92</v>
      </c>
      <c r="I115" s="107" t="s">
        <v>92</v>
      </c>
      <c r="J115" s="107" t="s">
        <v>92</v>
      </c>
    </row>
    <row r="116" spans="1:10" s="116" customFormat="1" ht="18.75" customHeight="1">
      <c r="A116" s="110" t="s">
        <v>114</v>
      </c>
      <c r="B116" s="111">
        <v>6019</v>
      </c>
      <c r="C116" s="117">
        <f>C112+C115</f>
        <v>8825.7999999999993</v>
      </c>
      <c r="D116" s="118">
        <f>D112+D115</f>
        <v>11320</v>
      </c>
      <c r="E116" s="105">
        <f>E112+E115</f>
        <v>11320</v>
      </c>
      <c r="F116" s="105">
        <f>F112+F115</f>
        <v>9044</v>
      </c>
      <c r="G116" s="107" t="s">
        <v>92</v>
      </c>
      <c r="H116" s="107" t="s">
        <v>92</v>
      </c>
      <c r="I116" s="107" t="s">
        <v>92</v>
      </c>
      <c r="J116" s="107" t="s">
        <v>92</v>
      </c>
    </row>
    <row r="117" spans="1:10" s="116" customFormat="1" ht="22.7" customHeight="1">
      <c r="A117" s="150" t="s">
        <v>163</v>
      </c>
      <c r="B117" s="150"/>
      <c r="C117" s="150"/>
      <c r="D117" s="150"/>
      <c r="E117" s="150"/>
      <c r="F117" s="150"/>
      <c r="G117" s="150"/>
      <c r="H117" s="150"/>
      <c r="I117" s="150"/>
      <c r="J117" s="150"/>
    </row>
    <row r="118" spans="1:10" s="116" customFormat="1" ht="18.75" customHeight="1">
      <c r="A118" s="119" t="s">
        <v>115</v>
      </c>
      <c r="B118" s="120">
        <v>7000</v>
      </c>
      <c r="C118" s="111"/>
      <c r="D118" s="121"/>
      <c r="E118" s="111"/>
      <c r="F118" s="111"/>
      <c r="G118" s="111"/>
      <c r="H118" s="111"/>
      <c r="I118" s="111"/>
      <c r="J118" s="111"/>
    </row>
    <row r="119" spans="1:10" s="116" customFormat="1" ht="18.75" customHeight="1">
      <c r="A119" s="122" t="s">
        <v>116</v>
      </c>
      <c r="B119" s="123" t="s">
        <v>117</v>
      </c>
      <c r="C119" s="114">
        <f>SUM(C120:C122)</f>
        <v>0</v>
      </c>
      <c r="D119" s="113">
        <f>SUM(D120:D122)</f>
        <v>0</v>
      </c>
      <c r="E119" s="114">
        <f>SUM(E120:E122)</f>
        <v>0</v>
      </c>
      <c r="F119" s="114"/>
      <c r="G119" s="114"/>
      <c r="H119" s="114"/>
      <c r="I119" s="114"/>
      <c r="J119" s="114"/>
    </row>
    <row r="120" spans="1:10" s="116" customFormat="1" ht="18.75" customHeight="1">
      <c r="A120" s="103" t="s">
        <v>118</v>
      </c>
      <c r="B120" s="124" t="s">
        <v>119</v>
      </c>
      <c r="C120" s="105"/>
      <c r="D120" s="106"/>
      <c r="E120" s="105"/>
      <c r="F120" s="114"/>
      <c r="G120" s="105"/>
      <c r="H120" s="105"/>
      <c r="I120" s="105"/>
      <c r="J120" s="105"/>
    </row>
    <row r="121" spans="1:10" s="116" customFormat="1" ht="18.75" customHeight="1">
      <c r="A121" s="103" t="s">
        <v>120</v>
      </c>
      <c r="B121" s="124" t="s">
        <v>121</v>
      </c>
      <c r="C121" s="105"/>
      <c r="D121" s="106"/>
      <c r="E121" s="105"/>
      <c r="F121" s="114"/>
      <c r="G121" s="105"/>
      <c r="H121" s="105"/>
      <c r="I121" s="105"/>
      <c r="J121" s="105"/>
    </row>
    <row r="122" spans="1:10" s="116" customFormat="1" ht="18.75" customHeight="1">
      <c r="A122" s="103" t="s">
        <v>122</v>
      </c>
      <c r="B122" s="124" t="s">
        <v>123</v>
      </c>
      <c r="C122" s="105"/>
      <c r="D122" s="106"/>
      <c r="E122" s="105"/>
      <c r="F122" s="114"/>
      <c r="G122" s="105"/>
      <c r="H122" s="105"/>
      <c r="I122" s="105"/>
      <c r="J122" s="105"/>
    </row>
    <row r="123" spans="1:10" s="116" customFormat="1" ht="18.75" customHeight="1">
      <c r="A123" s="110" t="s">
        <v>124</v>
      </c>
      <c r="B123" s="125" t="s">
        <v>125</v>
      </c>
      <c r="C123" s="114">
        <f>SUM(C124:C126)</f>
        <v>0</v>
      </c>
      <c r="D123" s="113">
        <f>SUM(D124:D126)</f>
        <v>0</v>
      </c>
      <c r="E123" s="114">
        <f>SUM(E124:E126)</f>
        <v>0</v>
      </c>
      <c r="F123" s="114"/>
      <c r="G123" s="114"/>
      <c r="H123" s="114"/>
      <c r="I123" s="114"/>
      <c r="J123" s="114"/>
    </row>
    <row r="124" spans="1:10" s="116" customFormat="1" ht="18.75" customHeight="1">
      <c r="A124" s="103" t="s">
        <v>118</v>
      </c>
      <c r="B124" s="124" t="s">
        <v>126</v>
      </c>
      <c r="C124" s="105"/>
      <c r="D124" s="106"/>
      <c r="E124" s="105"/>
      <c r="F124" s="114"/>
      <c r="G124" s="105"/>
      <c r="H124" s="105"/>
      <c r="I124" s="105"/>
      <c r="J124" s="105"/>
    </row>
    <row r="125" spans="1:10" s="116" customFormat="1" ht="18.75" customHeight="1">
      <c r="A125" s="103" t="s">
        <v>120</v>
      </c>
      <c r="B125" s="124" t="s">
        <v>127</v>
      </c>
      <c r="C125" s="105"/>
      <c r="D125" s="106"/>
      <c r="E125" s="105"/>
      <c r="F125" s="114"/>
      <c r="G125" s="105"/>
      <c r="H125" s="105"/>
      <c r="I125" s="105"/>
      <c r="J125" s="105"/>
    </row>
    <row r="126" spans="1:10" s="109" customFormat="1" ht="18.75" customHeight="1">
      <c r="A126" s="103" t="s">
        <v>122</v>
      </c>
      <c r="B126" s="124" t="s">
        <v>128</v>
      </c>
      <c r="C126" s="105"/>
      <c r="D126" s="106"/>
      <c r="E126" s="105"/>
      <c r="F126" s="114"/>
      <c r="G126" s="105"/>
      <c r="H126" s="105"/>
      <c r="I126" s="105"/>
      <c r="J126" s="105"/>
    </row>
    <row r="127" spans="1:10" s="109" customFormat="1" ht="18.75" customHeight="1">
      <c r="A127" s="119" t="s">
        <v>129</v>
      </c>
      <c r="B127" s="120">
        <v>7009</v>
      </c>
      <c r="C127" s="105"/>
      <c r="D127" s="106"/>
      <c r="E127" s="105"/>
      <c r="F127" s="105"/>
      <c r="G127" s="105"/>
      <c r="H127" s="105"/>
      <c r="I127" s="105"/>
      <c r="J127" s="105"/>
    </row>
    <row r="128" spans="1:10" ht="27" customHeight="1">
      <c r="A128" s="151" t="s">
        <v>164</v>
      </c>
      <c r="B128" s="151"/>
      <c r="C128" s="151"/>
      <c r="D128" s="151"/>
      <c r="E128" s="151"/>
      <c r="F128" s="151"/>
      <c r="G128" s="151"/>
      <c r="H128" s="151"/>
      <c r="I128" s="151"/>
      <c r="J128" s="151"/>
    </row>
    <row r="129" spans="1:11" s="2" customFormat="1" ht="60.75" customHeight="1">
      <c r="A129" s="51" t="s">
        <v>130</v>
      </c>
      <c r="B129" s="53" t="s">
        <v>131</v>
      </c>
      <c r="C129" s="95">
        <v>210</v>
      </c>
      <c r="D129" s="95">
        <f>SUM(D130:D131)</f>
        <v>203</v>
      </c>
      <c r="E129" s="95">
        <f>SUM(E130:E131)</f>
        <v>200</v>
      </c>
      <c r="F129" s="95">
        <f>SUM(F130:F131)</f>
        <v>200</v>
      </c>
      <c r="G129" s="49" t="s">
        <v>92</v>
      </c>
      <c r="H129" s="49" t="s">
        <v>92</v>
      </c>
      <c r="I129" s="49" t="s">
        <v>92</v>
      </c>
      <c r="J129" s="49" t="s">
        <v>92</v>
      </c>
    </row>
    <row r="130" spans="1:11" s="2" customFormat="1" ht="18.75" customHeight="1">
      <c r="A130" s="35" t="s">
        <v>132</v>
      </c>
      <c r="B130" s="52" t="s">
        <v>133</v>
      </c>
      <c r="C130" s="95">
        <v>33</v>
      </c>
      <c r="D130" s="95">
        <v>20</v>
      </c>
      <c r="E130" s="95">
        <v>37</v>
      </c>
      <c r="F130" s="95">
        <v>37</v>
      </c>
      <c r="G130" s="49" t="s">
        <v>92</v>
      </c>
      <c r="H130" s="49" t="s">
        <v>92</v>
      </c>
      <c r="I130" s="49" t="s">
        <v>92</v>
      </c>
      <c r="J130" s="49" t="s">
        <v>92</v>
      </c>
    </row>
    <row r="131" spans="1:11" s="2" customFormat="1" ht="18.75" customHeight="1">
      <c r="A131" s="35" t="s">
        <v>134</v>
      </c>
      <c r="B131" s="52" t="s">
        <v>135</v>
      </c>
      <c r="C131" s="95">
        <v>177</v>
      </c>
      <c r="D131" s="95">
        <v>183</v>
      </c>
      <c r="E131" s="95">
        <v>163</v>
      </c>
      <c r="F131" s="95">
        <v>163</v>
      </c>
      <c r="G131" s="49" t="s">
        <v>92</v>
      </c>
      <c r="H131" s="49" t="s">
        <v>92</v>
      </c>
      <c r="I131" s="49" t="s">
        <v>92</v>
      </c>
      <c r="J131" s="49" t="s">
        <v>92</v>
      </c>
    </row>
    <row r="132" spans="1:11" s="2" customFormat="1" ht="18.75" customHeight="1">
      <c r="A132" s="51" t="s">
        <v>63</v>
      </c>
      <c r="B132" s="53" t="s">
        <v>136</v>
      </c>
      <c r="C132" s="95">
        <f>C57</f>
        <v>30597.8</v>
      </c>
      <c r="D132" s="95">
        <f>D57</f>
        <v>31400</v>
      </c>
      <c r="E132" s="95">
        <f>E57</f>
        <v>31400</v>
      </c>
      <c r="F132" s="95">
        <f>F57</f>
        <v>31400</v>
      </c>
      <c r="G132" s="49" t="s">
        <v>92</v>
      </c>
      <c r="H132" s="49" t="s">
        <v>92</v>
      </c>
      <c r="I132" s="49" t="s">
        <v>92</v>
      </c>
      <c r="J132" s="49" t="s">
        <v>92</v>
      </c>
    </row>
    <row r="133" spans="1:11" s="2" customFormat="1" ht="18.75" customHeight="1">
      <c r="A133" s="35" t="s">
        <v>132</v>
      </c>
      <c r="B133" s="52" t="s">
        <v>137</v>
      </c>
      <c r="C133" s="95">
        <v>4246.8999999999996</v>
      </c>
      <c r="D133" s="95">
        <v>4840</v>
      </c>
      <c r="E133" s="95">
        <v>4543</v>
      </c>
      <c r="F133" s="95">
        <v>4620</v>
      </c>
      <c r="G133" s="49" t="s">
        <v>92</v>
      </c>
      <c r="H133" s="49" t="s">
        <v>92</v>
      </c>
      <c r="I133" s="49" t="s">
        <v>92</v>
      </c>
      <c r="J133" s="49" t="s">
        <v>92</v>
      </c>
    </row>
    <row r="134" spans="1:11" s="2" customFormat="1" ht="18.75" customHeight="1">
      <c r="A134" s="35" t="s">
        <v>138</v>
      </c>
      <c r="B134" s="52" t="s">
        <v>139</v>
      </c>
      <c r="C134" s="95">
        <v>26350.9</v>
      </c>
      <c r="D134" s="95">
        <v>28460</v>
      </c>
      <c r="E134" s="95">
        <v>26857</v>
      </c>
      <c r="F134" s="95">
        <v>26857</v>
      </c>
      <c r="G134" s="49" t="s">
        <v>92</v>
      </c>
      <c r="H134" s="49" t="s">
        <v>92</v>
      </c>
      <c r="I134" s="49" t="s">
        <v>92</v>
      </c>
      <c r="J134" s="49" t="s">
        <v>92</v>
      </c>
      <c r="K134" s="91"/>
    </row>
    <row r="135" spans="1:11" s="2" customFormat="1" ht="37.5">
      <c r="A135" s="51" t="s">
        <v>140</v>
      </c>
      <c r="B135" s="53" t="s">
        <v>141</v>
      </c>
      <c r="C135" s="96">
        <f t="shared" ref="C135:E137" si="10">(C132/C129)/12*1000</f>
        <v>12141.984126984127</v>
      </c>
      <c r="D135" s="96">
        <f>(D132/D129)/12*1000</f>
        <v>12889.983579638752</v>
      </c>
      <c r="E135" s="96">
        <f t="shared" si="10"/>
        <v>13083.333333333334</v>
      </c>
      <c r="F135" s="96">
        <f>(F132/F129)/12*1000</f>
        <v>13083.333333333334</v>
      </c>
      <c r="G135" s="49" t="s">
        <v>92</v>
      </c>
      <c r="H135" s="49" t="s">
        <v>92</v>
      </c>
      <c r="I135" s="49" t="s">
        <v>92</v>
      </c>
      <c r="J135" s="49" t="s">
        <v>92</v>
      </c>
    </row>
    <row r="136" spans="1:11" s="2" customFormat="1" ht="18.75" customHeight="1">
      <c r="A136" s="35" t="s">
        <v>142</v>
      </c>
      <c r="B136" s="52" t="s">
        <v>143</v>
      </c>
      <c r="C136" s="96">
        <f>(C133/C130)/12*1000</f>
        <v>10724.494949494949</v>
      </c>
      <c r="D136" s="96">
        <f t="shared" si="10"/>
        <v>20166.666666666668</v>
      </c>
      <c r="E136" s="96">
        <f t="shared" si="10"/>
        <v>10231.981981981982</v>
      </c>
      <c r="F136" s="96">
        <f>(F133/F130)/12*1000</f>
        <v>10405.405405405405</v>
      </c>
      <c r="G136" s="49" t="s">
        <v>92</v>
      </c>
      <c r="H136" s="49" t="s">
        <v>92</v>
      </c>
      <c r="I136" s="49" t="s">
        <v>92</v>
      </c>
      <c r="J136" s="49" t="s">
        <v>92</v>
      </c>
    </row>
    <row r="137" spans="1:11" s="2" customFormat="1" ht="18.75" customHeight="1">
      <c r="A137" s="35" t="s">
        <v>144</v>
      </c>
      <c r="B137" s="52" t="s">
        <v>145</v>
      </c>
      <c r="C137" s="96">
        <f t="shared" si="10"/>
        <v>12406.261770244822</v>
      </c>
      <c r="D137" s="96">
        <f t="shared" si="10"/>
        <v>12959.927140255009</v>
      </c>
      <c r="E137" s="96">
        <f t="shared" si="10"/>
        <v>13730.572597137014</v>
      </c>
      <c r="F137" s="96">
        <f>(F134/F131)/12*1000</f>
        <v>13730.572597137014</v>
      </c>
      <c r="G137" s="49" t="s">
        <v>92</v>
      </c>
      <c r="H137" s="49" t="s">
        <v>92</v>
      </c>
      <c r="I137" s="49" t="s">
        <v>92</v>
      </c>
      <c r="J137" s="49" t="s">
        <v>92</v>
      </c>
    </row>
    <row r="138" spans="1:11" s="2" customFormat="1" ht="18.75" customHeight="1">
      <c r="A138" s="54"/>
      <c r="C138" s="55"/>
      <c r="D138" s="86"/>
      <c r="E138" s="56"/>
      <c r="F138" s="56"/>
      <c r="G138" s="57"/>
      <c r="H138" s="57"/>
      <c r="I138" s="57"/>
      <c r="J138" s="57"/>
    </row>
    <row r="139" spans="1:11" s="2" customFormat="1" ht="18.75" customHeight="1">
      <c r="A139" s="54"/>
      <c r="C139" s="58"/>
      <c r="D139" s="86"/>
      <c r="E139" s="56"/>
      <c r="F139" s="56"/>
      <c r="G139" s="57"/>
      <c r="H139" s="57"/>
      <c r="I139" s="57"/>
      <c r="J139" s="57"/>
    </row>
    <row r="140" spans="1:11" s="2" customFormat="1" ht="18.75" customHeight="1">
      <c r="A140" s="59" t="s">
        <v>172</v>
      </c>
      <c r="B140" s="60"/>
      <c r="C140" s="152" t="s">
        <v>146</v>
      </c>
      <c r="D140" s="152"/>
      <c r="E140" s="152"/>
      <c r="F140" s="152"/>
      <c r="G140" s="61"/>
      <c r="H140" s="153" t="s">
        <v>173</v>
      </c>
      <c r="I140" s="153"/>
      <c r="J140" s="153"/>
    </row>
    <row r="141" spans="1:11" s="2" customFormat="1" ht="18.75" customHeight="1">
      <c r="A141" s="62" t="s">
        <v>147</v>
      </c>
      <c r="B141" s="63"/>
      <c r="C141" s="154" t="s">
        <v>148</v>
      </c>
      <c r="D141" s="154"/>
      <c r="E141" s="154"/>
      <c r="F141" s="154"/>
      <c r="G141" s="64"/>
      <c r="H141" s="155" t="s">
        <v>149</v>
      </c>
      <c r="I141" s="155"/>
      <c r="J141" s="155"/>
    </row>
    <row r="142" spans="1:11" s="2" customFormat="1">
      <c r="A142" s="65"/>
      <c r="D142" s="73"/>
      <c r="F142" s="1"/>
      <c r="G142" s="1"/>
      <c r="H142" s="1"/>
      <c r="I142" s="1"/>
      <c r="J142" s="1"/>
    </row>
    <row r="143" spans="1:11" s="2" customFormat="1">
      <c r="A143" s="65"/>
      <c r="D143" s="73"/>
      <c r="F143" s="1"/>
      <c r="G143" s="1"/>
      <c r="H143" s="1"/>
      <c r="I143" s="1"/>
      <c r="J143" s="1"/>
    </row>
    <row r="144" spans="1:11" s="2" customFormat="1">
      <c r="A144" s="65"/>
      <c r="D144" s="73"/>
      <c r="F144" s="1"/>
      <c r="G144" s="1"/>
      <c r="H144" s="1"/>
      <c r="I144" s="1"/>
      <c r="J144" s="1"/>
    </row>
    <row r="145" spans="1:10" s="2" customFormat="1">
      <c r="A145" s="65"/>
      <c r="D145" s="73"/>
      <c r="F145" s="1"/>
      <c r="G145" s="1"/>
      <c r="H145" s="1"/>
      <c r="I145" s="1"/>
      <c r="J145" s="1"/>
    </row>
    <row r="146" spans="1:10" s="2" customFormat="1">
      <c r="A146" s="65"/>
      <c r="D146" s="73"/>
      <c r="F146" s="1"/>
      <c r="G146" s="1"/>
      <c r="H146" s="1"/>
      <c r="I146" s="1"/>
      <c r="J146" s="1"/>
    </row>
    <row r="147" spans="1:10" s="2" customFormat="1">
      <c r="A147" s="65"/>
      <c r="D147" s="73"/>
      <c r="F147" s="1"/>
      <c r="G147" s="1"/>
      <c r="H147" s="1"/>
      <c r="I147" s="1"/>
      <c r="J147" s="1"/>
    </row>
    <row r="148" spans="1:10" s="2" customFormat="1">
      <c r="A148" s="65"/>
      <c r="D148" s="73"/>
      <c r="F148" s="1"/>
      <c r="G148" s="1"/>
      <c r="H148" s="1"/>
      <c r="I148" s="1"/>
      <c r="J148" s="1"/>
    </row>
    <row r="149" spans="1:10" s="2" customFormat="1">
      <c r="A149" s="65"/>
      <c r="D149" s="73"/>
      <c r="F149" s="1"/>
      <c r="G149" s="1"/>
      <c r="H149" s="1"/>
      <c r="I149" s="1"/>
      <c r="J149" s="1"/>
    </row>
    <row r="150" spans="1:10" s="2" customFormat="1">
      <c r="A150" s="65"/>
      <c r="D150" s="73"/>
      <c r="F150" s="1"/>
      <c r="G150" s="1"/>
      <c r="H150" s="1"/>
      <c r="I150" s="1"/>
      <c r="J150" s="1"/>
    </row>
    <row r="151" spans="1:10" s="2" customFormat="1">
      <c r="A151" s="65"/>
      <c r="D151" s="73"/>
      <c r="F151" s="1"/>
      <c r="G151" s="1"/>
      <c r="H151" s="1"/>
      <c r="I151" s="1"/>
      <c r="J151" s="1"/>
    </row>
    <row r="152" spans="1:10" s="2" customFormat="1">
      <c r="A152" s="65"/>
      <c r="D152" s="73"/>
      <c r="F152" s="1"/>
      <c r="G152" s="1"/>
      <c r="H152" s="1"/>
      <c r="I152" s="1"/>
      <c r="J152" s="1"/>
    </row>
    <row r="153" spans="1:10" s="2" customFormat="1">
      <c r="A153" s="65"/>
      <c r="D153" s="73"/>
      <c r="F153" s="1"/>
      <c r="G153" s="1"/>
      <c r="H153" s="1"/>
      <c r="I153" s="1"/>
      <c r="J153" s="1"/>
    </row>
    <row r="154" spans="1:10" s="2" customFormat="1">
      <c r="A154" s="65"/>
      <c r="D154" s="73"/>
      <c r="F154" s="1"/>
      <c r="G154" s="1"/>
      <c r="H154" s="1"/>
      <c r="I154" s="1"/>
      <c r="J154" s="1"/>
    </row>
    <row r="155" spans="1:10" s="2" customFormat="1">
      <c r="A155" s="65"/>
      <c r="D155" s="73"/>
      <c r="F155" s="1"/>
      <c r="G155" s="1"/>
      <c r="H155" s="1"/>
      <c r="I155" s="1"/>
      <c r="J155" s="1"/>
    </row>
    <row r="156" spans="1:10" s="2" customFormat="1">
      <c r="A156" s="65"/>
      <c r="D156" s="73"/>
      <c r="F156" s="1"/>
      <c r="G156" s="1"/>
      <c r="H156" s="1"/>
      <c r="I156" s="1"/>
      <c r="J156" s="1"/>
    </row>
    <row r="157" spans="1:10" s="2" customFormat="1">
      <c r="A157" s="65"/>
      <c r="D157" s="73"/>
      <c r="F157" s="1"/>
      <c r="G157" s="1"/>
      <c r="H157" s="1"/>
      <c r="I157" s="1"/>
      <c r="J157" s="1"/>
    </row>
    <row r="158" spans="1:10" s="2" customFormat="1">
      <c r="A158" s="65"/>
      <c r="D158" s="73"/>
      <c r="F158" s="1"/>
      <c r="G158" s="1"/>
      <c r="H158" s="1"/>
      <c r="I158" s="1"/>
      <c r="J158" s="1"/>
    </row>
    <row r="159" spans="1:10" s="2" customFormat="1">
      <c r="A159" s="65"/>
      <c r="D159" s="73"/>
      <c r="F159" s="1"/>
      <c r="G159" s="1"/>
      <c r="H159" s="1"/>
      <c r="I159" s="1"/>
      <c r="J159" s="1"/>
    </row>
    <row r="160" spans="1:10" s="2" customFormat="1">
      <c r="A160" s="65"/>
      <c r="D160" s="73"/>
      <c r="F160" s="1"/>
      <c r="G160" s="1"/>
      <c r="H160" s="1"/>
      <c r="I160" s="1"/>
      <c r="J160" s="1"/>
    </row>
    <row r="161" spans="1:10" s="2" customFormat="1">
      <c r="A161" s="65"/>
      <c r="D161" s="73"/>
      <c r="F161" s="1"/>
      <c r="G161" s="1"/>
      <c r="H161" s="1"/>
      <c r="I161" s="1"/>
      <c r="J161" s="1"/>
    </row>
    <row r="162" spans="1:10" s="2" customFormat="1">
      <c r="A162" s="65"/>
      <c r="D162" s="73"/>
      <c r="F162" s="1"/>
      <c r="G162" s="1"/>
      <c r="H162" s="1"/>
      <c r="I162" s="1"/>
      <c r="J162" s="1"/>
    </row>
    <row r="163" spans="1:10" s="2" customFormat="1">
      <c r="A163" s="65"/>
      <c r="D163" s="73"/>
      <c r="F163" s="1"/>
      <c r="G163" s="1"/>
      <c r="H163" s="1"/>
      <c r="I163" s="1"/>
      <c r="J163" s="1"/>
    </row>
    <row r="164" spans="1:10" s="2" customFormat="1">
      <c r="A164" s="65"/>
      <c r="D164" s="73"/>
      <c r="F164" s="1"/>
      <c r="G164" s="1"/>
      <c r="H164" s="1"/>
      <c r="I164" s="1"/>
      <c r="J164" s="1"/>
    </row>
    <row r="165" spans="1:10" s="2" customFormat="1">
      <c r="A165" s="65"/>
      <c r="D165" s="73"/>
      <c r="F165" s="1"/>
      <c r="G165" s="1"/>
      <c r="H165" s="1"/>
      <c r="I165" s="1"/>
      <c r="J165" s="1"/>
    </row>
    <row r="166" spans="1:10" s="2" customFormat="1">
      <c r="A166" s="65"/>
      <c r="D166" s="73"/>
      <c r="F166" s="1"/>
      <c r="G166" s="1"/>
      <c r="H166" s="1"/>
      <c r="I166" s="1"/>
      <c r="J166" s="1"/>
    </row>
    <row r="167" spans="1:10" s="2" customFormat="1">
      <c r="A167" s="65"/>
      <c r="D167" s="73"/>
      <c r="F167" s="1"/>
      <c r="G167" s="1"/>
      <c r="H167" s="1"/>
      <c r="I167" s="1"/>
      <c r="J167" s="1"/>
    </row>
    <row r="168" spans="1:10" s="2" customFormat="1">
      <c r="A168" s="65"/>
      <c r="D168" s="73"/>
      <c r="F168" s="1"/>
      <c r="G168" s="1"/>
      <c r="H168" s="1"/>
      <c r="I168" s="1"/>
      <c r="J168" s="1"/>
    </row>
    <row r="169" spans="1:10" s="2" customFormat="1">
      <c r="A169" s="65"/>
      <c r="D169" s="73"/>
      <c r="F169" s="1"/>
      <c r="G169" s="1"/>
      <c r="H169" s="1"/>
      <c r="I169" s="1"/>
      <c r="J169" s="1"/>
    </row>
    <row r="170" spans="1:10" s="2" customFormat="1">
      <c r="A170" s="65"/>
      <c r="D170" s="73"/>
      <c r="F170" s="1"/>
      <c r="G170" s="1"/>
      <c r="H170" s="1"/>
      <c r="I170" s="1"/>
      <c r="J170" s="1"/>
    </row>
    <row r="171" spans="1:10" s="2" customFormat="1">
      <c r="A171" s="65"/>
      <c r="D171" s="73"/>
      <c r="F171" s="1"/>
      <c r="G171" s="1"/>
      <c r="H171" s="1"/>
      <c r="I171" s="1"/>
      <c r="J171" s="1"/>
    </row>
    <row r="172" spans="1:10" s="2" customFormat="1">
      <c r="A172" s="65"/>
      <c r="D172" s="73"/>
      <c r="F172" s="1"/>
      <c r="G172" s="1"/>
      <c r="H172" s="1"/>
      <c r="I172" s="1"/>
      <c r="J172" s="1"/>
    </row>
    <row r="173" spans="1:10" s="2" customFormat="1">
      <c r="A173" s="65"/>
      <c r="D173" s="73"/>
      <c r="F173" s="1"/>
      <c r="G173" s="1"/>
      <c r="H173" s="1"/>
      <c r="I173" s="1"/>
      <c r="J173" s="1"/>
    </row>
    <row r="174" spans="1:10" s="2" customFormat="1">
      <c r="A174" s="65"/>
      <c r="D174" s="73"/>
      <c r="F174" s="1"/>
      <c r="G174" s="1"/>
      <c r="H174" s="1"/>
      <c r="I174" s="1"/>
      <c r="J174" s="1"/>
    </row>
    <row r="175" spans="1:10" s="2" customFormat="1">
      <c r="A175" s="65"/>
      <c r="D175" s="73"/>
      <c r="F175" s="1"/>
      <c r="G175" s="1"/>
      <c r="H175" s="1"/>
      <c r="I175" s="1"/>
      <c r="J175" s="1"/>
    </row>
    <row r="176" spans="1:10" s="2" customFormat="1">
      <c r="A176" s="65"/>
      <c r="D176" s="73"/>
      <c r="F176" s="1"/>
      <c r="G176" s="1"/>
      <c r="H176" s="1"/>
      <c r="I176" s="1"/>
      <c r="J176" s="1"/>
    </row>
    <row r="177" spans="1:10" s="2" customFormat="1">
      <c r="A177" s="65"/>
      <c r="D177" s="73"/>
      <c r="F177" s="1"/>
      <c r="G177" s="1"/>
      <c r="H177" s="1"/>
      <c r="I177" s="1"/>
      <c r="J177" s="1"/>
    </row>
    <row r="178" spans="1:10" s="2" customFormat="1">
      <c r="A178" s="65"/>
      <c r="D178" s="73"/>
      <c r="F178" s="1"/>
      <c r="G178" s="1"/>
      <c r="H178" s="1"/>
      <c r="I178" s="1"/>
      <c r="J178" s="1"/>
    </row>
    <row r="179" spans="1:10" s="2" customFormat="1">
      <c r="A179" s="65"/>
      <c r="D179" s="73"/>
      <c r="F179" s="1"/>
      <c r="G179" s="1"/>
      <c r="H179" s="1"/>
      <c r="I179" s="1"/>
      <c r="J179" s="1"/>
    </row>
    <row r="180" spans="1:10" s="2" customFormat="1">
      <c r="A180" s="65"/>
      <c r="D180" s="73"/>
      <c r="F180" s="1"/>
      <c r="G180" s="1"/>
      <c r="H180" s="1"/>
      <c r="I180" s="1"/>
      <c r="J180" s="1"/>
    </row>
    <row r="181" spans="1:10" s="2" customFormat="1">
      <c r="A181" s="65"/>
      <c r="D181" s="73"/>
      <c r="F181" s="1"/>
      <c r="G181" s="1"/>
      <c r="H181" s="1"/>
      <c r="I181" s="1"/>
      <c r="J181" s="1"/>
    </row>
    <row r="182" spans="1:10" s="2" customFormat="1">
      <c r="A182" s="65"/>
      <c r="D182" s="73"/>
      <c r="F182" s="1"/>
      <c r="G182" s="1"/>
      <c r="H182" s="1"/>
      <c r="I182" s="1"/>
      <c r="J182" s="1"/>
    </row>
    <row r="183" spans="1:10" s="2" customFormat="1">
      <c r="A183" s="65"/>
      <c r="D183" s="73"/>
      <c r="F183" s="1"/>
      <c r="G183" s="1"/>
      <c r="H183" s="1"/>
      <c r="I183" s="1"/>
      <c r="J183" s="1"/>
    </row>
    <row r="184" spans="1:10" s="2" customFormat="1">
      <c r="A184" s="65"/>
      <c r="D184" s="73"/>
      <c r="F184" s="1"/>
      <c r="G184" s="1"/>
      <c r="H184" s="1"/>
      <c r="I184" s="1"/>
      <c r="J184" s="1"/>
    </row>
    <row r="185" spans="1:10" s="2" customFormat="1">
      <c r="A185" s="65"/>
      <c r="D185" s="73"/>
      <c r="F185" s="1"/>
      <c r="G185" s="1"/>
      <c r="H185" s="1"/>
      <c r="I185" s="1"/>
      <c r="J185" s="1"/>
    </row>
    <row r="186" spans="1:10" s="2" customFormat="1">
      <c r="A186" s="65"/>
      <c r="D186" s="73"/>
      <c r="F186" s="1"/>
      <c r="G186" s="1"/>
      <c r="H186" s="1"/>
      <c r="I186" s="1"/>
      <c r="J186" s="1"/>
    </row>
    <row r="187" spans="1:10" s="2" customFormat="1">
      <c r="A187" s="65"/>
      <c r="D187" s="73"/>
      <c r="F187" s="1"/>
      <c r="G187" s="1"/>
      <c r="H187" s="1"/>
      <c r="I187" s="1"/>
      <c r="J187" s="1"/>
    </row>
    <row r="188" spans="1:10" s="2" customFormat="1">
      <c r="A188" s="65"/>
      <c r="D188" s="73"/>
      <c r="F188" s="1"/>
      <c r="G188" s="1"/>
      <c r="H188" s="1"/>
      <c r="I188" s="1"/>
      <c r="J188" s="1"/>
    </row>
    <row r="189" spans="1:10" s="2" customFormat="1">
      <c r="A189" s="65"/>
      <c r="D189" s="73"/>
      <c r="F189" s="1"/>
      <c r="G189" s="1"/>
      <c r="H189" s="1"/>
      <c r="I189" s="1"/>
      <c r="J189" s="1"/>
    </row>
    <row r="190" spans="1:10" s="2" customFormat="1">
      <c r="A190" s="65"/>
      <c r="D190" s="73"/>
      <c r="F190" s="1"/>
      <c r="G190" s="1"/>
      <c r="H190" s="1"/>
      <c r="I190" s="1"/>
      <c r="J190" s="1"/>
    </row>
    <row r="191" spans="1:10" s="2" customFormat="1">
      <c r="A191" s="65"/>
      <c r="D191" s="73"/>
      <c r="F191" s="1"/>
      <c r="G191" s="1"/>
      <c r="H191" s="1"/>
      <c r="I191" s="1"/>
      <c r="J191" s="1"/>
    </row>
    <row r="192" spans="1:10" s="2" customFormat="1">
      <c r="A192" s="65"/>
      <c r="D192" s="73"/>
      <c r="F192" s="1"/>
      <c r="G192" s="1"/>
      <c r="H192" s="1"/>
      <c r="I192" s="1"/>
      <c r="J192" s="1"/>
    </row>
    <row r="193" spans="1:10" s="2" customFormat="1">
      <c r="A193" s="65"/>
      <c r="D193" s="73"/>
      <c r="F193" s="1"/>
      <c r="G193" s="1"/>
      <c r="H193" s="1"/>
      <c r="I193" s="1"/>
      <c r="J193" s="1"/>
    </row>
    <row r="194" spans="1:10" s="2" customFormat="1">
      <c r="A194" s="65"/>
      <c r="D194" s="73"/>
      <c r="F194" s="1"/>
      <c r="G194" s="1"/>
      <c r="H194" s="1"/>
      <c r="I194" s="1"/>
      <c r="J194" s="1"/>
    </row>
    <row r="195" spans="1:10" s="2" customFormat="1">
      <c r="A195" s="65"/>
      <c r="D195" s="73"/>
      <c r="F195" s="1"/>
      <c r="G195" s="1"/>
      <c r="H195" s="1"/>
      <c r="I195" s="1"/>
      <c r="J195" s="1"/>
    </row>
    <row r="196" spans="1:10" s="2" customFormat="1">
      <c r="A196" s="65"/>
      <c r="D196" s="73"/>
      <c r="F196" s="1"/>
      <c r="G196" s="1"/>
      <c r="H196" s="1"/>
      <c r="I196" s="1"/>
      <c r="J196" s="1"/>
    </row>
    <row r="197" spans="1:10" s="2" customFormat="1">
      <c r="A197" s="65"/>
      <c r="D197" s="73"/>
      <c r="F197" s="1"/>
      <c r="G197" s="1"/>
      <c r="H197" s="1"/>
      <c r="I197" s="1"/>
      <c r="J197" s="1"/>
    </row>
    <row r="198" spans="1:10" s="2" customFormat="1">
      <c r="A198" s="65"/>
      <c r="D198" s="73"/>
      <c r="F198" s="1"/>
      <c r="G198" s="1"/>
      <c r="H198" s="1"/>
      <c r="I198" s="1"/>
      <c r="J198" s="1"/>
    </row>
    <row r="199" spans="1:10" s="2" customFormat="1">
      <c r="A199" s="65"/>
      <c r="D199" s="73"/>
      <c r="F199" s="1"/>
      <c r="G199" s="1"/>
      <c r="H199" s="1"/>
      <c r="I199" s="1"/>
      <c r="J199" s="1"/>
    </row>
    <row r="200" spans="1:10" s="2" customFormat="1">
      <c r="A200" s="65"/>
      <c r="D200" s="73"/>
      <c r="F200" s="1"/>
      <c r="G200" s="1"/>
      <c r="H200" s="1"/>
      <c r="I200" s="1"/>
      <c r="J200" s="1"/>
    </row>
    <row r="201" spans="1:10" s="2" customFormat="1">
      <c r="A201" s="65"/>
      <c r="D201" s="73"/>
      <c r="F201" s="1"/>
      <c r="G201" s="1"/>
      <c r="H201" s="1"/>
      <c r="I201" s="1"/>
      <c r="J201" s="1"/>
    </row>
    <row r="202" spans="1:10" s="2" customFormat="1">
      <c r="A202" s="65"/>
      <c r="D202" s="73"/>
      <c r="F202" s="1"/>
      <c r="G202" s="1"/>
      <c r="H202" s="1"/>
      <c r="I202" s="1"/>
      <c r="J202" s="1"/>
    </row>
    <row r="203" spans="1:10" s="2" customFormat="1">
      <c r="A203" s="65"/>
      <c r="D203" s="73"/>
      <c r="F203" s="1"/>
      <c r="G203" s="1"/>
      <c r="H203" s="1"/>
      <c r="I203" s="1"/>
      <c r="J203" s="1"/>
    </row>
    <row r="204" spans="1:10" s="2" customFormat="1">
      <c r="A204" s="65"/>
      <c r="D204" s="73"/>
      <c r="F204" s="1"/>
      <c r="G204" s="1"/>
      <c r="H204" s="1"/>
      <c r="I204" s="1"/>
      <c r="J204" s="1"/>
    </row>
    <row r="205" spans="1:10" s="2" customFormat="1">
      <c r="A205" s="65"/>
      <c r="D205" s="73"/>
      <c r="F205" s="1"/>
      <c r="G205" s="1"/>
      <c r="H205" s="1"/>
      <c r="I205" s="1"/>
      <c r="J205" s="1"/>
    </row>
    <row r="206" spans="1:10" s="2" customFormat="1">
      <c r="A206" s="65"/>
      <c r="D206" s="73"/>
      <c r="F206" s="1"/>
      <c r="G206" s="1"/>
      <c r="H206" s="1"/>
      <c r="I206" s="1"/>
      <c r="J206" s="1"/>
    </row>
    <row r="207" spans="1:10" s="2" customFormat="1">
      <c r="A207" s="65"/>
      <c r="D207" s="73"/>
      <c r="F207" s="1"/>
      <c r="G207" s="1"/>
      <c r="H207" s="1"/>
      <c r="I207" s="1"/>
      <c r="J207" s="1"/>
    </row>
    <row r="208" spans="1:10" s="2" customFormat="1">
      <c r="A208" s="65"/>
      <c r="D208" s="73"/>
      <c r="F208" s="1"/>
      <c r="G208" s="1"/>
      <c r="H208" s="1"/>
      <c r="I208" s="1"/>
      <c r="J208" s="1"/>
    </row>
    <row r="209" spans="1:10" s="2" customFormat="1">
      <c r="A209" s="65"/>
      <c r="D209" s="73"/>
      <c r="F209" s="1"/>
      <c r="G209" s="1"/>
      <c r="H209" s="1"/>
      <c r="I209" s="1"/>
      <c r="J209" s="1"/>
    </row>
    <row r="210" spans="1:10" s="2" customFormat="1">
      <c r="A210" s="65"/>
      <c r="D210" s="73"/>
      <c r="F210" s="1"/>
      <c r="G210" s="1"/>
      <c r="H210" s="1"/>
      <c r="I210" s="1"/>
      <c r="J210" s="1"/>
    </row>
    <row r="211" spans="1:10" s="2" customFormat="1">
      <c r="A211" s="65"/>
      <c r="D211" s="73"/>
      <c r="F211" s="1"/>
      <c r="G211" s="1"/>
      <c r="H211" s="1"/>
      <c r="I211" s="1"/>
      <c r="J211" s="1"/>
    </row>
    <row r="212" spans="1:10" s="2" customFormat="1">
      <c r="A212" s="65"/>
      <c r="D212" s="73"/>
      <c r="F212" s="1"/>
      <c r="G212" s="1"/>
      <c r="H212" s="1"/>
      <c r="I212" s="1"/>
      <c r="J212" s="1"/>
    </row>
    <row r="213" spans="1:10" s="2" customFormat="1">
      <c r="A213" s="65"/>
      <c r="D213" s="73"/>
      <c r="F213" s="1"/>
      <c r="G213" s="1"/>
      <c r="H213" s="1"/>
      <c r="I213" s="1"/>
      <c r="J213" s="1"/>
    </row>
    <row r="214" spans="1:10" s="2" customFormat="1">
      <c r="A214" s="65"/>
      <c r="D214" s="73"/>
      <c r="F214" s="1"/>
      <c r="G214" s="1"/>
      <c r="H214" s="1"/>
      <c r="I214" s="1"/>
      <c r="J214" s="1"/>
    </row>
    <row r="215" spans="1:10" s="2" customFormat="1">
      <c r="A215" s="65"/>
      <c r="D215" s="73"/>
      <c r="F215" s="1"/>
      <c r="G215" s="1"/>
      <c r="H215" s="1"/>
      <c r="I215" s="1"/>
      <c r="J215" s="1"/>
    </row>
    <row r="216" spans="1:10" s="2" customFormat="1">
      <c r="A216" s="65"/>
      <c r="D216" s="73"/>
      <c r="F216" s="1"/>
      <c r="G216" s="1"/>
      <c r="H216" s="1"/>
      <c r="I216" s="1"/>
      <c r="J216" s="1"/>
    </row>
    <row r="217" spans="1:10" s="2" customFormat="1">
      <c r="A217" s="65"/>
      <c r="D217" s="73"/>
      <c r="F217" s="1"/>
      <c r="G217" s="1"/>
      <c r="H217" s="1"/>
      <c r="I217" s="1"/>
      <c r="J217" s="1"/>
    </row>
    <row r="218" spans="1:10" s="2" customFormat="1">
      <c r="A218" s="65"/>
      <c r="D218" s="73"/>
      <c r="F218" s="1"/>
      <c r="G218" s="1"/>
      <c r="H218" s="1"/>
      <c r="I218" s="1"/>
      <c r="J218" s="1"/>
    </row>
    <row r="219" spans="1:10" s="2" customFormat="1">
      <c r="A219" s="65"/>
      <c r="D219" s="73"/>
      <c r="F219" s="1"/>
      <c r="G219" s="1"/>
      <c r="H219" s="1"/>
      <c r="I219" s="1"/>
      <c r="J219" s="1"/>
    </row>
    <row r="220" spans="1:10" s="2" customFormat="1">
      <c r="A220" s="65"/>
      <c r="D220" s="73"/>
      <c r="F220" s="1"/>
      <c r="G220" s="1"/>
      <c r="H220" s="1"/>
      <c r="I220" s="1"/>
      <c r="J220" s="1"/>
    </row>
    <row r="221" spans="1:10" s="2" customFormat="1">
      <c r="A221" s="65"/>
      <c r="D221" s="73"/>
      <c r="F221" s="1"/>
      <c r="G221" s="1"/>
      <c r="H221" s="1"/>
      <c r="I221" s="1"/>
      <c r="J221" s="1"/>
    </row>
    <row r="222" spans="1:10" s="2" customFormat="1">
      <c r="A222" s="65"/>
      <c r="D222" s="73"/>
      <c r="F222" s="1"/>
      <c r="G222" s="1"/>
      <c r="H222" s="1"/>
      <c r="I222" s="1"/>
      <c r="J222" s="1"/>
    </row>
    <row r="223" spans="1:10" s="2" customFormat="1">
      <c r="A223" s="65"/>
      <c r="D223" s="73"/>
      <c r="F223" s="1"/>
      <c r="G223" s="1"/>
      <c r="H223" s="1"/>
      <c r="I223" s="1"/>
      <c r="J223" s="1"/>
    </row>
    <row r="224" spans="1:10" s="2" customFormat="1">
      <c r="A224" s="65"/>
      <c r="D224" s="73"/>
      <c r="F224" s="1"/>
      <c r="G224" s="1"/>
      <c r="H224" s="1"/>
      <c r="I224" s="1"/>
      <c r="J224" s="1"/>
    </row>
    <row r="225" spans="1:10" s="2" customFormat="1">
      <c r="A225" s="65"/>
      <c r="D225" s="73"/>
      <c r="F225" s="1"/>
      <c r="G225" s="1"/>
      <c r="H225" s="1"/>
      <c r="I225" s="1"/>
      <c r="J225" s="1"/>
    </row>
    <row r="226" spans="1:10" s="2" customFormat="1">
      <c r="A226" s="65"/>
      <c r="D226" s="73"/>
      <c r="F226" s="1"/>
      <c r="G226" s="1"/>
      <c r="H226" s="1"/>
      <c r="I226" s="1"/>
      <c r="J226" s="1"/>
    </row>
    <row r="227" spans="1:10" s="2" customFormat="1">
      <c r="A227" s="65"/>
      <c r="D227" s="73"/>
      <c r="F227" s="1"/>
      <c r="G227" s="1"/>
      <c r="H227" s="1"/>
      <c r="I227" s="1"/>
      <c r="J227" s="1"/>
    </row>
    <row r="228" spans="1:10" s="2" customFormat="1">
      <c r="A228" s="65"/>
      <c r="D228" s="73"/>
      <c r="F228" s="1"/>
      <c r="G228" s="1"/>
      <c r="H228" s="1"/>
      <c r="I228" s="1"/>
      <c r="J228" s="1"/>
    </row>
    <row r="229" spans="1:10" s="2" customFormat="1">
      <c r="A229" s="65"/>
      <c r="D229" s="73"/>
      <c r="F229" s="1"/>
      <c r="G229" s="1"/>
      <c r="H229" s="1"/>
      <c r="I229" s="1"/>
      <c r="J229" s="1"/>
    </row>
    <row r="230" spans="1:10" s="2" customFormat="1">
      <c r="A230" s="65"/>
      <c r="D230" s="73"/>
      <c r="F230" s="1"/>
      <c r="G230" s="1"/>
      <c r="H230" s="1"/>
      <c r="I230" s="1"/>
      <c r="J230" s="1"/>
    </row>
    <row r="231" spans="1:10" s="2" customFormat="1">
      <c r="A231" s="65"/>
      <c r="D231" s="73"/>
      <c r="F231" s="1"/>
      <c r="G231" s="1"/>
      <c r="H231" s="1"/>
      <c r="I231" s="1"/>
      <c r="J231" s="1"/>
    </row>
    <row r="232" spans="1:10" s="2" customFormat="1">
      <c r="A232" s="65"/>
      <c r="D232" s="73"/>
      <c r="F232" s="1"/>
      <c r="G232" s="1"/>
      <c r="H232" s="1"/>
      <c r="I232" s="1"/>
      <c r="J232" s="1"/>
    </row>
    <row r="233" spans="1:10" s="2" customFormat="1">
      <c r="A233" s="65"/>
      <c r="D233" s="73"/>
      <c r="F233" s="1"/>
      <c r="G233" s="1"/>
      <c r="H233" s="1"/>
      <c r="I233" s="1"/>
      <c r="J233" s="1"/>
    </row>
    <row r="234" spans="1:10" s="2" customFormat="1">
      <c r="A234" s="65"/>
      <c r="D234" s="73"/>
      <c r="F234" s="1"/>
      <c r="G234" s="1"/>
      <c r="H234" s="1"/>
      <c r="I234" s="1"/>
      <c r="J234" s="1"/>
    </row>
    <row r="235" spans="1:10" s="2" customFormat="1">
      <c r="A235" s="65"/>
      <c r="D235" s="73"/>
      <c r="F235" s="1"/>
      <c r="G235" s="1"/>
      <c r="H235" s="1"/>
      <c r="I235" s="1"/>
      <c r="J235" s="1"/>
    </row>
    <row r="236" spans="1:10" s="2" customFormat="1">
      <c r="A236" s="65"/>
      <c r="D236" s="73"/>
      <c r="F236" s="1"/>
      <c r="G236" s="1"/>
      <c r="H236" s="1"/>
      <c r="I236" s="1"/>
      <c r="J236" s="1"/>
    </row>
    <row r="237" spans="1:10" s="2" customFormat="1">
      <c r="A237" s="65"/>
      <c r="D237" s="73"/>
      <c r="F237" s="1"/>
      <c r="G237" s="1"/>
      <c r="H237" s="1"/>
      <c r="I237" s="1"/>
      <c r="J237" s="1"/>
    </row>
    <row r="238" spans="1:10" s="2" customFormat="1">
      <c r="A238" s="65"/>
      <c r="D238" s="73"/>
      <c r="F238" s="1"/>
      <c r="G238" s="1"/>
      <c r="H238" s="1"/>
      <c r="I238" s="1"/>
      <c r="J238" s="1"/>
    </row>
    <row r="239" spans="1:10" s="2" customFormat="1">
      <c r="A239" s="65"/>
      <c r="D239" s="73"/>
      <c r="F239" s="1"/>
      <c r="G239" s="1"/>
      <c r="H239" s="1"/>
      <c r="I239" s="1"/>
      <c r="J239" s="1"/>
    </row>
    <row r="240" spans="1:10" s="2" customFormat="1">
      <c r="A240" s="65"/>
      <c r="D240" s="73"/>
      <c r="F240" s="1"/>
      <c r="G240" s="1"/>
      <c r="H240" s="1"/>
      <c r="I240" s="1"/>
      <c r="J240" s="1"/>
    </row>
    <row r="241" spans="1:10" s="2" customFormat="1">
      <c r="A241" s="65"/>
      <c r="D241" s="73"/>
      <c r="F241" s="1"/>
      <c r="G241" s="1"/>
      <c r="H241" s="1"/>
      <c r="I241" s="1"/>
      <c r="J241" s="1"/>
    </row>
    <row r="242" spans="1:10" s="2" customFormat="1">
      <c r="A242" s="65"/>
      <c r="D242" s="73"/>
      <c r="F242" s="1"/>
      <c r="G242" s="1"/>
      <c r="H242" s="1"/>
      <c r="I242" s="1"/>
      <c r="J242" s="1"/>
    </row>
    <row r="243" spans="1:10" s="2" customFormat="1">
      <c r="A243" s="65"/>
      <c r="D243" s="73"/>
      <c r="F243" s="1"/>
      <c r="G243" s="1"/>
      <c r="H243" s="1"/>
      <c r="I243" s="1"/>
      <c r="J243" s="1"/>
    </row>
    <row r="244" spans="1:10" s="2" customFormat="1">
      <c r="A244" s="65"/>
      <c r="D244" s="73"/>
      <c r="F244" s="1"/>
      <c r="G244" s="1"/>
      <c r="H244" s="1"/>
      <c r="I244" s="1"/>
      <c r="J244" s="1"/>
    </row>
    <row r="245" spans="1:10" s="2" customFormat="1">
      <c r="A245" s="65"/>
      <c r="D245" s="73"/>
      <c r="F245" s="1"/>
      <c r="G245" s="1"/>
      <c r="H245" s="1"/>
      <c r="I245" s="1"/>
      <c r="J245" s="1"/>
    </row>
    <row r="246" spans="1:10" s="2" customFormat="1">
      <c r="A246" s="65"/>
      <c r="D246" s="73"/>
      <c r="F246" s="1"/>
      <c r="G246" s="1"/>
      <c r="H246" s="1"/>
      <c r="I246" s="1"/>
      <c r="J246" s="1"/>
    </row>
    <row r="247" spans="1:10" s="2" customFormat="1">
      <c r="A247" s="65"/>
      <c r="D247" s="73"/>
      <c r="F247" s="1"/>
      <c r="G247" s="1"/>
      <c r="H247" s="1"/>
      <c r="I247" s="1"/>
      <c r="J247" s="1"/>
    </row>
    <row r="248" spans="1:10" s="2" customFormat="1">
      <c r="A248" s="65"/>
      <c r="D248" s="73"/>
      <c r="F248" s="1"/>
      <c r="G248" s="1"/>
      <c r="H248" s="1"/>
      <c r="I248" s="1"/>
      <c r="J248" s="1"/>
    </row>
    <row r="249" spans="1:10" s="2" customFormat="1">
      <c r="A249" s="65"/>
      <c r="D249" s="73"/>
      <c r="F249" s="1"/>
      <c r="G249" s="1"/>
      <c r="H249" s="1"/>
      <c r="I249" s="1"/>
      <c r="J249" s="1"/>
    </row>
    <row r="250" spans="1:10" s="2" customFormat="1">
      <c r="A250" s="65"/>
      <c r="D250" s="73"/>
      <c r="F250" s="1"/>
      <c r="G250" s="1"/>
      <c r="H250" s="1"/>
      <c r="I250" s="1"/>
      <c r="J250" s="1"/>
    </row>
    <row r="251" spans="1:10" s="2" customFormat="1">
      <c r="A251" s="65"/>
      <c r="D251" s="73"/>
      <c r="F251" s="1"/>
      <c r="G251" s="1"/>
      <c r="H251" s="1"/>
      <c r="I251" s="1"/>
      <c r="J251" s="1"/>
    </row>
    <row r="252" spans="1:10" s="2" customFormat="1">
      <c r="A252" s="65"/>
      <c r="D252" s="73"/>
      <c r="F252" s="1"/>
      <c r="G252" s="1"/>
      <c r="H252" s="1"/>
      <c r="I252" s="1"/>
      <c r="J252" s="1"/>
    </row>
    <row r="253" spans="1:10" s="2" customFormat="1">
      <c r="A253" s="65"/>
      <c r="D253" s="73"/>
      <c r="F253" s="1"/>
      <c r="G253" s="1"/>
      <c r="H253" s="1"/>
      <c r="I253" s="1"/>
      <c r="J253" s="1"/>
    </row>
    <row r="254" spans="1:10" s="2" customFormat="1">
      <c r="A254" s="65"/>
      <c r="D254" s="73"/>
      <c r="F254" s="1"/>
      <c r="G254" s="1"/>
      <c r="H254" s="1"/>
      <c r="I254" s="1"/>
      <c r="J254" s="1"/>
    </row>
    <row r="255" spans="1:10" s="2" customFormat="1">
      <c r="A255" s="65"/>
      <c r="D255" s="73"/>
      <c r="F255" s="1"/>
      <c r="G255" s="1"/>
      <c r="H255" s="1"/>
      <c r="I255" s="1"/>
      <c r="J255" s="1"/>
    </row>
    <row r="256" spans="1:10" s="2" customFormat="1">
      <c r="A256" s="65"/>
      <c r="D256" s="73"/>
      <c r="F256" s="1"/>
      <c r="G256" s="1"/>
      <c r="H256" s="1"/>
      <c r="I256" s="1"/>
      <c r="J256" s="1"/>
    </row>
    <row r="257" spans="1:10" s="2" customFormat="1">
      <c r="A257" s="65"/>
      <c r="D257" s="73"/>
      <c r="F257" s="1"/>
      <c r="G257" s="1"/>
      <c r="H257" s="1"/>
      <c r="I257" s="1"/>
      <c r="J257" s="1"/>
    </row>
    <row r="258" spans="1:10" s="2" customFormat="1">
      <c r="A258" s="65"/>
      <c r="D258" s="73"/>
      <c r="F258" s="1"/>
      <c r="G258" s="1"/>
      <c r="H258" s="1"/>
      <c r="I258" s="1"/>
      <c r="J258" s="1"/>
    </row>
    <row r="259" spans="1:10" s="2" customFormat="1">
      <c r="A259" s="65"/>
      <c r="D259" s="73"/>
      <c r="F259" s="1"/>
      <c r="G259" s="1"/>
      <c r="H259" s="1"/>
      <c r="I259" s="1"/>
      <c r="J259" s="1"/>
    </row>
    <row r="260" spans="1:10" s="2" customFormat="1">
      <c r="A260" s="65"/>
      <c r="D260" s="73"/>
      <c r="F260" s="1"/>
      <c r="G260" s="1"/>
      <c r="H260" s="1"/>
      <c r="I260" s="1"/>
      <c r="J260" s="1"/>
    </row>
    <row r="261" spans="1:10" s="2" customFormat="1">
      <c r="A261" s="65"/>
      <c r="D261" s="73"/>
      <c r="F261" s="1"/>
      <c r="G261" s="1"/>
      <c r="H261" s="1"/>
      <c r="I261" s="1"/>
      <c r="J261" s="1"/>
    </row>
    <row r="262" spans="1:10" s="2" customFormat="1">
      <c r="A262" s="65"/>
      <c r="D262" s="73"/>
      <c r="F262" s="1"/>
      <c r="G262" s="1"/>
      <c r="H262" s="1"/>
      <c r="I262" s="1"/>
      <c r="J262" s="1"/>
    </row>
    <row r="263" spans="1:10" s="2" customFormat="1">
      <c r="A263" s="65"/>
      <c r="D263" s="73"/>
      <c r="F263" s="1"/>
      <c r="G263" s="1"/>
      <c r="H263" s="1"/>
      <c r="I263" s="1"/>
      <c r="J263" s="1"/>
    </row>
    <row r="264" spans="1:10" s="2" customFormat="1">
      <c r="A264" s="65"/>
      <c r="D264" s="73"/>
      <c r="F264" s="1"/>
      <c r="G264" s="1"/>
      <c r="H264" s="1"/>
      <c r="I264" s="1"/>
      <c r="J264" s="1"/>
    </row>
    <row r="265" spans="1:10" s="2" customFormat="1">
      <c r="A265" s="65"/>
      <c r="D265" s="73"/>
      <c r="F265" s="1"/>
      <c r="G265" s="1"/>
      <c r="H265" s="1"/>
      <c r="I265" s="1"/>
      <c r="J265" s="1"/>
    </row>
    <row r="266" spans="1:10" s="2" customFormat="1">
      <c r="A266" s="65"/>
      <c r="D266" s="73"/>
      <c r="F266" s="1"/>
      <c r="G266" s="1"/>
      <c r="H266" s="1"/>
      <c r="I266" s="1"/>
      <c r="J266" s="1"/>
    </row>
    <row r="267" spans="1:10" s="2" customFormat="1">
      <c r="A267" s="65"/>
      <c r="D267" s="73"/>
      <c r="F267" s="1"/>
      <c r="G267" s="1"/>
      <c r="H267" s="1"/>
      <c r="I267" s="1"/>
      <c r="J267" s="1"/>
    </row>
    <row r="268" spans="1:10" s="2" customFormat="1">
      <c r="A268" s="65"/>
      <c r="D268" s="73"/>
      <c r="F268" s="1"/>
      <c r="G268" s="1"/>
      <c r="H268" s="1"/>
      <c r="I268" s="1"/>
      <c r="J268" s="1"/>
    </row>
    <row r="269" spans="1:10" s="2" customFormat="1">
      <c r="A269" s="65"/>
      <c r="D269" s="73"/>
      <c r="F269" s="1"/>
      <c r="G269" s="1"/>
      <c r="H269" s="1"/>
      <c r="I269" s="1"/>
      <c r="J269" s="1"/>
    </row>
    <row r="270" spans="1:10" s="2" customFormat="1">
      <c r="A270" s="65"/>
      <c r="D270" s="73"/>
      <c r="F270" s="1"/>
      <c r="G270" s="1"/>
      <c r="H270" s="1"/>
      <c r="I270" s="1"/>
      <c r="J270" s="1"/>
    </row>
    <row r="271" spans="1:10" s="2" customFormat="1">
      <c r="A271" s="65"/>
      <c r="D271" s="73"/>
      <c r="F271" s="1"/>
      <c r="G271" s="1"/>
      <c r="H271" s="1"/>
      <c r="I271" s="1"/>
      <c r="J271" s="1"/>
    </row>
    <row r="272" spans="1:10" s="2" customFormat="1">
      <c r="A272" s="65"/>
      <c r="D272" s="73"/>
      <c r="F272" s="1"/>
      <c r="G272" s="1"/>
      <c r="H272" s="1"/>
      <c r="I272" s="1"/>
      <c r="J272" s="1"/>
    </row>
    <row r="273" spans="1:10" s="2" customFormat="1">
      <c r="A273" s="65"/>
      <c r="D273" s="73"/>
      <c r="F273" s="1"/>
      <c r="G273" s="1"/>
      <c r="H273" s="1"/>
      <c r="I273" s="1"/>
      <c r="J273" s="1"/>
    </row>
    <row r="274" spans="1:10" s="2" customFormat="1">
      <c r="A274" s="65"/>
      <c r="D274" s="73"/>
      <c r="F274" s="1"/>
      <c r="G274" s="1"/>
      <c r="H274" s="1"/>
      <c r="I274" s="1"/>
      <c r="J274" s="1"/>
    </row>
    <row r="275" spans="1:10" s="2" customFormat="1">
      <c r="A275" s="65"/>
      <c r="D275" s="73"/>
      <c r="F275" s="1"/>
      <c r="G275" s="1"/>
      <c r="H275" s="1"/>
      <c r="I275" s="1"/>
      <c r="J275" s="1"/>
    </row>
    <row r="276" spans="1:10" s="2" customFormat="1">
      <c r="A276" s="65"/>
      <c r="D276" s="73"/>
      <c r="F276" s="1"/>
      <c r="G276" s="1"/>
      <c r="H276" s="1"/>
      <c r="I276" s="1"/>
      <c r="J276" s="1"/>
    </row>
    <row r="277" spans="1:10" s="2" customFormat="1">
      <c r="A277" s="65"/>
      <c r="D277" s="73"/>
      <c r="F277" s="1"/>
      <c r="G277" s="1"/>
      <c r="H277" s="1"/>
      <c r="I277" s="1"/>
      <c r="J277" s="1"/>
    </row>
    <row r="278" spans="1:10" s="2" customFormat="1">
      <c r="A278" s="65"/>
      <c r="D278" s="73"/>
      <c r="F278" s="1"/>
      <c r="G278" s="1"/>
      <c r="H278" s="1"/>
      <c r="I278" s="1"/>
      <c r="J278" s="1"/>
    </row>
    <row r="279" spans="1:10" s="2" customFormat="1">
      <c r="A279" s="65"/>
      <c r="D279" s="73"/>
      <c r="F279" s="1"/>
      <c r="G279" s="1"/>
      <c r="H279" s="1"/>
      <c r="I279" s="1"/>
      <c r="J279" s="1"/>
    </row>
    <row r="280" spans="1:10" s="2" customFormat="1">
      <c r="A280" s="65"/>
      <c r="D280" s="73"/>
      <c r="F280" s="1"/>
      <c r="G280" s="1"/>
      <c r="H280" s="1"/>
      <c r="I280" s="1"/>
      <c r="J280" s="1"/>
    </row>
    <row r="281" spans="1:10" s="2" customFormat="1">
      <c r="A281" s="65"/>
      <c r="D281" s="73"/>
      <c r="F281" s="1"/>
      <c r="G281" s="1"/>
      <c r="H281" s="1"/>
      <c r="I281" s="1"/>
      <c r="J281" s="1"/>
    </row>
    <row r="282" spans="1:10" s="2" customFormat="1">
      <c r="A282" s="65"/>
      <c r="D282" s="73"/>
      <c r="F282" s="1"/>
      <c r="G282" s="1"/>
      <c r="H282" s="1"/>
      <c r="I282" s="1"/>
      <c r="J282" s="1"/>
    </row>
    <row r="283" spans="1:10" s="2" customFormat="1">
      <c r="A283" s="65"/>
      <c r="D283" s="73"/>
      <c r="F283" s="1"/>
      <c r="G283" s="1"/>
      <c r="H283" s="1"/>
      <c r="I283" s="1"/>
      <c r="J283" s="1"/>
    </row>
    <row r="284" spans="1:10" s="2" customFormat="1">
      <c r="A284" s="65"/>
      <c r="D284" s="73"/>
      <c r="F284" s="1"/>
      <c r="G284" s="1"/>
      <c r="H284" s="1"/>
      <c r="I284" s="1"/>
      <c r="J284" s="1"/>
    </row>
    <row r="285" spans="1:10" s="2" customFormat="1">
      <c r="A285" s="65"/>
      <c r="D285" s="73"/>
      <c r="F285" s="1"/>
      <c r="G285" s="1"/>
      <c r="H285" s="1"/>
      <c r="I285" s="1"/>
      <c r="J285" s="1"/>
    </row>
    <row r="286" spans="1:10" s="2" customFormat="1">
      <c r="A286" s="65"/>
      <c r="D286" s="73"/>
      <c r="F286" s="1"/>
      <c r="G286" s="1"/>
      <c r="H286" s="1"/>
      <c r="I286" s="1"/>
      <c r="J286" s="1"/>
    </row>
    <row r="287" spans="1:10" s="2" customFormat="1">
      <c r="A287" s="65"/>
      <c r="D287" s="73"/>
      <c r="F287" s="1"/>
      <c r="G287" s="1"/>
      <c r="H287" s="1"/>
      <c r="I287" s="1"/>
      <c r="J287" s="1"/>
    </row>
    <row r="288" spans="1:10" s="2" customFormat="1">
      <c r="A288" s="65"/>
      <c r="D288" s="73"/>
      <c r="F288" s="1"/>
      <c r="G288" s="1"/>
      <c r="H288" s="1"/>
      <c r="I288" s="1"/>
      <c r="J288" s="1"/>
    </row>
    <row r="289" spans="1:10" s="2" customFormat="1">
      <c r="A289" s="65"/>
      <c r="D289" s="73"/>
      <c r="F289" s="1"/>
      <c r="G289" s="1"/>
      <c r="H289" s="1"/>
      <c r="I289" s="1"/>
      <c r="J289" s="1"/>
    </row>
    <row r="290" spans="1:10" s="2" customFormat="1">
      <c r="A290" s="65"/>
      <c r="D290" s="73"/>
      <c r="F290" s="1"/>
      <c r="G290" s="1"/>
      <c r="H290" s="1"/>
      <c r="I290" s="1"/>
      <c r="J290" s="1"/>
    </row>
    <row r="291" spans="1:10" s="2" customFormat="1">
      <c r="A291" s="65"/>
      <c r="D291" s="73"/>
      <c r="F291" s="1"/>
      <c r="G291" s="1"/>
      <c r="H291" s="1"/>
      <c r="I291" s="1"/>
      <c r="J291" s="1"/>
    </row>
    <row r="292" spans="1:10" s="2" customFormat="1">
      <c r="A292" s="65"/>
      <c r="D292" s="73"/>
      <c r="F292" s="1"/>
      <c r="G292" s="1"/>
      <c r="H292" s="1"/>
      <c r="I292" s="1"/>
      <c r="J292" s="1"/>
    </row>
  </sheetData>
  <sheetProtection selectLockedCells="1" selectUnlockedCells="1"/>
  <mergeCells count="60">
    <mergeCell ref="A97:J97"/>
    <mergeCell ref="A117:J117"/>
    <mergeCell ref="A128:J128"/>
    <mergeCell ref="C140:F140"/>
    <mergeCell ref="H140:J140"/>
    <mergeCell ref="C141:F141"/>
    <mergeCell ref="H141:J141"/>
    <mergeCell ref="A34:J34"/>
    <mergeCell ref="A53:J53"/>
    <mergeCell ref="A63:J63"/>
    <mergeCell ref="A75:J75"/>
    <mergeCell ref="A83:J83"/>
    <mergeCell ref="A90:J90"/>
    <mergeCell ref="A29:J29"/>
    <mergeCell ref="A31:A32"/>
    <mergeCell ref="B31:B32"/>
    <mergeCell ref="C31:C32"/>
    <mergeCell ref="D31:D32"/>
    <mergeCell ref="E31:E32"/>
    <mergeCell ref="F31:F32"/>
    <mergeCell ref="G31:J31"/>
    <mergeCell ref="B23:G23"/>
    <mergeCell ref="H23:I23"/>
    <mergeCell ref="B24:G24"/>
    <mergeCell ref="H24:I24"/>
    <mergeCell ref="A27:J27"/>
    <mergeCell ref="A28:J28"/>
    <mergeCell ref="B19:H19"/>
    <mergeCell ref="I19:I20"/>
    <mergeCell ref="J19:J20"/>
    <mergeCell ref="B20:H20"/>
    <mergeCell ref="B21:H21"/>
    <mergeCell ref="I21:I22"/>
    <mergeCell ref="J21:J22"/>
    <mergeCell ref="B22:H22"/>
    <mergeCell ref="J13:J14"/>
    <mergeCell ref="B15:F15"/>
    <mergeCell ref="I15:I16"/>
    <mergeCell ref="J15:J16"/>
    <mergeCell ref="B16:F16"/>
    <mergeCell ref="B17:F17"/>
    <mergeCell ref="I17:I18"/>
    <mergeCell ref="J17:J18"/>
    <mergeCell ref="B18:H18"/>
    <mergeCell ref="A9:D9"/>
    <mergeCell ref="G9:J9"/>
    <mergeCell ref="A12:D12"/>
    <mergeCell ref="G12:H12"/>
    <mergeCell ref="I12:J12"/>
    <mergeCell ref="A13:A14"/>
    <mergeCell ref="B13:F14"/>
    <mergeCell ref="G13:G14"/>
    <mergeCell ref="H13:H14"/>
    <mergeCell ref="I13:I14"/>
    <mergeCell ref="A3:B3"/>
    <mergeCell ref="A4:B4"/>
    <mergeCell ref="G4:J4"/>
    <mergeCell ref="G6:J6"/>
    <mergeCell ref="A8:B8"/>
    <mergeCell ref="G8:J8"/>
  </mergeCells>
  <printOptions horizontalCentered="1" gridLines="1"/>
  <pageMargins left="0.39370078740157483" right="0.39370078740157483" top="1.1023622047244095" bottom="0.39370078740157483" header="0.78740157480314965" footer="0.51181102362204722"/>
  <pageSetup paperSize="9" scale="47" firstPageNumber="0" orientation="landscape" horizontalDpi="300" verticalDpi="300" r:id="rId1"/>
  <headerFooter alignWithMargins="0">
    <oddHeader>&amp;RПродовження додатка 1</oddHeader>
  </headerFooter>
  <rowBreaks count="3" manualBreakCount="3">
    <brk id="40" max="16383" man="1"/>
    <brk id="82" max="16383" man="1"/>
    <brk id="9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4</vt:i4>
      </vt:variant>
    </vt:vector>
  </HeadingPairs>
  <TitlesOfParts>
    <vt:vector size="5" baseType="lpstr">
      <vt:lpstr>Осн. фін. пок. </vt:lpstr>
      <vt:lpstr>'Осн. фін. пок. '!Excel_BuiltIn_Print_Area</vt:lpstr>
      <vt:lpstr>'Осн. фін. пок. '!Excel_BuiltIn_Print_Titles</vt:lpstr>
      <vt:lpstr>'Осн. фін. пок. '!Заголовки_для_друку</vt:lpstr>
      <vt:lpstr>'Осн. фін. пок. '!Область_друку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Тая</dc:creator>
  <cp:lastModifiedBy>Дмитро</cp:lastModifiedBy>
  <cp:lastPrinted>2024-08-07T11:10:32Z</cp:lastPrinted>
  <dcterms:created xsi:type="dcterms:W3CDTF">2022-11-23T06:53:24Z</dcterms:created>
  <dcterms:modified xsi:type="dcterms:W3CDTF">2025-08-25T07:07:40Z</dcterms:modified>
</cp:coreProperties>
</file>